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 firstSheet="6" activeTab="11"/>
  </bookViews>
  <sheets>
    <sheet name="งบแสดงฐานะการเงิน" sheetId="3" r:id="rId1"/>
    <sheet name="งบทรัพย์สิน" sheetId="30" r:id="rId2"/>
    <sheet name="กระดาษงานงบทรัพย์สิน" sheetId="29" r:id="rId3"/>
    <sheet name="ทะเบียนครุภัณฑ์" sheetId="28" r:id="rId4"/>
    <sheet name="เงินฝากธนาคาร(2)" sheetId="21" r:id="rId5"/>
    <sheet name="เงินรับฝาก(3)" sheetId="8" r:id="rId6"/>
    <sheet name="3.1" sheetId="24" r:id="rId7"/>
    <sheet name="3.2" sheetId="25" r:id="rId8"/>
    <sheet name="รายจ่ายค้างจ่าย(4)" sheetId="9" r:id="rId9"/>
    <sheet name="งบเงินสะสม" sheetId="13" r:id="rId10"/>
    <sheet name="รายละเอียดแนบเงินสะสม" sheetId="27" r:id="rId11"/>
    <sheet name="งบแสดงผลการดำเนินงาน" sheetId="14" r:id="rId12"/>
    <sheet name="ครุภัณฑ์ที่ดินสิ่งก่อฯ(แนบ1+2)" sheetId="16" r:id="rId13"/>
  </sheets>
  <externalReferences>
    <externalReference r:id="rId14"/>
  </externalReferences>
  <calcPr calcId="124519"/>
</workbook>
</file>

<file path=xl/calcChain.xml><?xml version="1.0" encoding="utf-8"?>
<calcChain xmlns="http://schemas.openxmlformats.org/spreadsheetml/2006/main">
  <c r="J9" i="27"/>
  <c r="J8"/>
  <c r="J7"/>
  <c r="H11" l="1"/>
  <c r="J11"/>
  <c r="D11"/>
  <c r="D27" i="14" l="1"/>
  <c r="C27"/>
  <c r="C17"/>
  <c r="D20"/>
  <c r="XFD21" i="3" l="1"/>
  <c r="E9"/>
  <c r="E18"/>
  <c r="D8" i="8"/>
  <c r="E13" i="3" l="1"/>
  <c r="E23"/>
  <c r="F566" i="28"/>
  <c r="F556"/>
  <c r="F538"/>
  <c r="F529"/>
  <c r="F518"/>
  <c r="F509"/>
  <c r="F492"/>
  <c r="F479"/>
  <c r="F476"/>
  <c r="F470"/>
  <c r="F463"/>
  <c r="F454"/>
  <c r="F227"/>
  <c r="F486" s="1"/>
  <c r="F226"/>
  <c r="F84"/>
  <c r="F58"/>
  <c r="F48"/>
  <c r="F13"/>
  <c r="F42" s="1"/>
  <c r="F10"/>
  <c r="G24" i="29"/>
  <c r="E24"/>
  <c r="D24"/>
  <c r="C24"/>
  <c r="H23"/>
  <c r="H22"/>
  <c r="H21"/>
  <c r="H20"/>
  <c r="H19"/>
  <c r="H18"/>
  <c r="H17"/>
  <c r="H16"/>
  <c r="F16"/>
  <c r="F24" s="1"/>
  <c r="H15"/>
  <c r="H14"/>
  <c r="H12"/>
  <c r="H11"/>
  <c r="H10"/>
  <c r="K9"/>
  <c r="H9"/>
  <c r="K8"/>
  <c r="K24" s="1"/>
  <c r="H8"/>
  <c r="H24" s="1"/>
  <c r="J27" s="1"/>
  <c r="B26" i="30"/>
  <c r="D26" s="1"/>
  <c r="D9" s="1"/>
  <c r="D10"/>
  <c r="E17" i="3"/>
  <c r="G45" i="16"/>
  <c r="E567" i="28" l="1"/>
  <c r="G15" i="16"/>
  <c r="I13"/>
  <c r="D18" i="14"/>
  <c r="C28"/>
  <c r="Q17"/>
  <c r="D17"/>
  <c r="E12" i="25"/>
  <c r="D30" i="9"/>
  <c r="F28"/>
  <c r="F27"/>
  <c r="F26"/>
  <c r="F29"/>
  <c r="F25"/>
  <c r="F9"/>
  <c r="F21"/>
  <c r="F20"/>
  <c r="F19"/>
  <c r="F18"/>
  <c r="F17"/>
  <c r="H21" s="1"/>
  <c r="F16"/>
  <c r="E9" i="24"/>
  <c r="D28" i="14"/>
  <c r="F18"/>
  <c r="G18"/>
  <c r="H18"/>
  <c r="I18"/>
  <c r="J18"/>
  <c r="K18"/>
  <c r="L18"/>
  <c r="M18"/>
  <c r="N18"/>
  <c r="O18"/>
  <c r="P18"/>
  <c r="E18"/>
  <c r="D14" i="21"/>
  <c r="C30" i="9"/>
  <c r="F23"/>
  <c r="F30" s="1"/>
  <c r="D12" i="8"/>
  <c r="I58" i="13"/>
  <c r="Q9" i="14"/>
  <c r="Q10"/>
  <c r="Q11"/>
  <c r="Q12"/>
  <c r="Q13"/>
  <c r="Q14"/>
  <c r="Q15"/>
  <c r="Q16"/>
  <c r="Q8"/>
  <c r="C18"/>
  <c r="E30" i="9"/>
  <c r="S16" i="8"/>
  <c r="S22"/>
  <c r="S21"/>
  <c r="S20"/>
  <c r="S19"/>
  <c r="S18"/>
  <c r="S12"/>
  <c r="S10"/>
  <c r="S9"/>
  <c r="F7" i="13"/>
  <c r="J6" i="3"/>
  <c r="H59" i="13"/>
  <c r="H60" s="1"/>
  <c r="H9" l="1"/>
  <c r="H13" s="1"/>
  <c r="F20" s="1"/>
  <c r="S24" i="8"/>
  <c r="D29" i="14"/>
  <c r="F46" i="13"/>
  <c r="F50" s="1"/>
  <c r="I61" s="1"/>
  <c r="F19" l="1"/>
</calcChain>
</file>

<file path=xl/sharedStrings.xml><?xml version="1.0" encoding="utf-8"?>
<sst xmlns="http://schemas.openxmlformats.org/spreadsheetml/2006/main" count="2095" uniqueCount="960">
  <si>
    <t>งบแสดงฐานะการเงิน</t>
  </si>
  <si>
    <t>ทรัพย์สิน</t>
  </si>
  <si>
    <t>หนี้สินและเงินสะสม</t>
  </si>
  <si>
    <t>เงินสด</t>
  </si>
  <si>
    <t xml:space="preserve"> </t>
  </si>
  <si>
    <t>บวก</t>
  </si>
  <si>
    <t>หัก</t>
  </si>
  <si>
    <t>งบทรัพย์สิน</t>
  </si>
  <si>
    <t>ประเภททรัพย์สิน</t>
  </si>
  <si>
    <t>ทรัพย์สินเกิดจาก</t>
  </si>
  <si>
    <t>จำนวน</t>
  </si>
  <si>
    <t>ก</t>
  </si>
  <si>
    <t>อสังหาริมทรัพย์</t>
  </si>
  <si>
    <t>ข</t>
  </si>
  <si>
    <t>สังหาริมทรัพย์</t>
  </si>
  <si>
    <t>รวม</t>
  </si>
  <si>
    <t>ลำดับที่</t>
  </si>
  <si>
    <t>รายการ</t>
  </si>
  <si>
    <t>จำนวนเงิน  (บาท)</t>
  </si>
  <si>
    <t>หมายเหตุ</t>
  </si>
  <si>
    <t>ภาษีหัก ณ  ที่จ่าย</t>
  </si>
  <si>
    <t>ค่าใช้จ่าย ๕%</t>
  </si>
  <si>
    <t>ส่วนลด ๖%</t>
  </si>
  <si>
    <t>ประกันสัญญา</t>
  </si>
  <si>
    <t>เงินรับฝากอื่น ๆ -ค่าขายแบบแปลน</t>
  </si>
  <si>
    <t>เงินรับฝากเงินรอคืนจังหวัด</t>
  </si>
  <si>
    <t>เงินรับฝาก  ณ  วันที่  ๓๐  กันยายน  ๒๕๕๗</t>
  </si>
  <si>
    <t>งบเงินสะสม</t>
  </si>
  <si>
    <t>รายรับสูง (ต่ำ)กว่ารายจ่าย</t>
  </si>
  <si>
    <t>25 % ของรายรับจริงสูงกว่ารายจ่ายจริง(ทุนสำรองเงินสะสม)</t>
  </si>
  <si>
    <t>1. ลูกหนี้ภาษีบำรุงท้องที่</t>
  </si>
  <si>
    <t>3. เงินสะสมที่สามารถนำไปใช้ได้</t>
  </si>
  <si>
    <t>๑)</t>
  </si>
  <si>
    <t>พิสูจน์จากเงินสะสมจากงบแสดงฐานะการเงิน</t>
  </si>
  <si>
    <t>(ปรากฎตามงบแสดงฐานะการเงิน)</t>
  </si>
  <si>
    <t>ยอดเงินสะสมที่นำไปใช้ได้</t>
  </si>
  <si>
    <t>๒)</t>
  </si>
  <si>
    <t>บัญชีรายจ่ายค้างจ่าย</t>
  </si>
  <si>
    <t>บัญชีรายจ่ายรอจ่าย</t>
  </si>
  <si>
    <t>บัญชีเงินอุดหนุนเฉพาะกิจค้างจ่าย</t>
  </si>
  <si>
    <t xml:space="preserve">บัญชีเงินรับฝากอื่น ๆ </t>
  </si>
  <si>
    <t>บัญชีเงินทุนสำรองเงินสะสม</t>
  </si>
  <si>
    <t>รายรับ</t>
  </si>
  <si>
    <t>ประมาณการ</t>
  </si>
  <si>
    <t>รายจ่าย</t>
  </si>
  <si>
    <t>งบกลาง</t>
  </si>
  <si>
    <t xml:space="preserve">รายจ่ายค้างจ่าย  </t>
  </si>
  <si>
    <t>หมวด/ประเภท</t>
  </si>
  <si>
    <t>จำนวนเงิน</t>
  </si>
  <si>
    <t>เบิกจ่ายแล้ว</t>
  </si>
  <si>
    <t>คงเหลือ</t>
  </si>
  <si>
    <t>ก่อหนี้ผูกพัน</t>
  </si>
  <si>
    <t>ไม่ก่อหนี้ผูกพัน</t>
  </si>
  <si>
    <t>หมายเหตุ 1</t>
  </si>
  <si>
    <t>หมายเหตุ 3</t>
  </si>
  <si>
    <r>
      <t>พิสู</t>
    </r>
    <r>
      <rPr>
        <b/>
        <u/>
        <sz val="15"/>
        <rFont val="TH SarabunIT๙"/>
        <family val="2"/>
      </rPr>
      <t>จน์ยอด</t>
    </r>
    <r>
      <rPr>
        <sz val="15"/>
        <rFont val="TH SarabunIT๙"/>
        <family val="2"/>
      </rPr>
      <t>เ</t>
    </r>
    <r>
      <rPr>
        <b/>
        <u/>
        <sz val="15"/>
        <rFont val="TH SarabunIT๙"/>
        <family val="2"/>
      </rPr>
      <t>งินสะสมจากบัญชีเงินสด เงินฝากธนาคาร และเงินฝากคลังจังหวัด</t>
    </r>
  </si>
  <si>
    <t>หมายเหตุ  1  ค่าครุภัณฑ์</t>
  </si>
  <si>
    <t>ค่าครุภัณฑ์จ่ายจากเงินรายรับ</t>
  </si>
  <si>
    <t>หมายเหตุ  2  ค่าที่ดินและสิ่งก่อสร้าง</t>
  </si>
  <si>
    <t>ค่าที่ดินและสิ่งก่อสร้างจ่ายจากเงินรายรับ</t>
  </si>
  <si>
    <t>หมายเหตุ 4</t>
  </si>
  <si>
    <t>หมายเหตุ ประกอบงบแสดงฐานะการเงิน</t>
  </si>
  <si>
    <t>ภาษีอากร</t>
  </si>
  <si>
    <t>รายได้จากทรัพย์สิน</t>
  </si>
  <si>
    <t>เงินอุดหนุนทั่วไป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</si>
  <si>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</si>
  <si>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</si>
  <si>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</si>
  <si>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</si>
  <si>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</si>
  <si>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รายการปรับปรุง</t>
  </si>
  <si>
    <t>เงินสด  เงินฝากธนาคาร  (หมายเหตุ 2)</t>
  </si>
  <si>
    <t xml:space="preserve">ลูกหนี้-ภาษีบำรุงท้องที่ </t>
  </si>
  <si>
    <t>เงินฝาก กสท.</t>
  </si>
  <si>
    <t>ทุนทรัพย์สิน (หมายเหตุ 1 )</t>
  </si>
  <si>
    <t>เงินรับฝากต่าง ๆ  (หมายเหตุ 3 )</t>
  </si>
  <si>
    <t xml:space="preserve">เงินทุนสำรองเงินสะสม  </t>
  </si>
  <si>
    <t>ราคาทรัพย์สิน</t>
  </si>
  <si>
    <t>แหล่งที่มาของทรัพย์สิน</t>
  </si>
  <si>
    <t>ชื่อ</t>
  </si>
  <si>
    <t xml:space="preserve">  ก.  อสังหาริมทรัพย์</t>
  </si>
  <si>
    <t>1.  ที่ดิน</t>
  </si>
  <si>
    <t>1.  รายได้</t>
  </si>
  <si>
    <t>2.  อาคาร</t>
  </si>
  <si>
    <t>2.  อุดหนุนเฉพาะกิจ</t>
  </si>
  <si>
    <t>3.  บริจาค</t>
  </si>
  <si>
    <t xml:space="preserve">  ข.  สังหาริมทรัพย์</t>
  </si>
  <si>
    <t>1.  ครุภัณฑ์พาหนะ</t>
  </si>
  <si>
    <t>2.  เครื่องมือเครื่องใช้อุปกรณ์</t>
  </si>
  <si>
    <t xml:space="preserve">     ก.  ครุภัณฑ์สำนักงาน</t>
  </si>
  <si>
    <t xml:space="preserve">     ข.  ครุภัณฑ์สำรวจ</t>
  </si>
  <si>
    <t xml:space="preserve">     ค.  ครุภัณฑ์การเกษตร</t>
  </si>
  <si>
    <t xml:space="preserve">     ง.  ครุภัณฑ์ก่อสร้าง</t>
  </si>
  <si>
    <t>รวมเงินทั้งสิ้น</t>
  </si>
  <si>
    <t>เทศบาลตำบลซาง อำเภอเซกา จังหวัดบึงกาฬ</t>
  </si>
  <si>
    <t>3.  อาคารศูนย์ซ่อมสร้างเพื่อชุมชน</t>
  </si>
  <si>
    <t>ยกมาจาก</t>
  </si>
  <si>
    <t>รับเพิ่ม</t>
  </si>
  <si>
    <t>จำหน่าย</t>
  </si>
  <si>
    <t>งวดก่อน</t>
  </si>
  <si>
    <t>งวดนี้</t>
  </si>
  <si>
    <t>เพิ่ม</t>
  </si>
  <si>
    <t>ลด</t>
  </si>
  <si>
    <t xml:space="preserve"> -  ที่ดิน</t>
  </si>
  <si>
    <t>รายได้เทศบาล</t>
  </si>
  <si>
    <t xml:space="preserve"> -  อาคาร</t>
  </si>
  <si>
    <t>เงินอุดหนุนเฉพาะกิจ</t>
  </si>
  <si>
    <t>ค</t>
  </si>
  <si>
    <t>บริจาค</t>
  </si>
  <si>
    <t xml:space="preserve"> - อาคารศูนย์ซ่อมสร้างเพื่อชุมชน</t>
  </si>
  <si>
    <t xml:space="preserve"> -  ครุภัณฑ์พาหนะและขนส่ง</t>
  </si>
  <si>
    <t xml:space="preserve"> -  ครุภัณฑ์ศูนย์พัฒนาเด็กเล็ก</t>
  </si>
  <si>
    <t xml:space="preserve"> -  ครุภัณฑ์สำนักงาน</t>
  </si>
  <si>
    <t xml:space="preserve"> -  ครุภัณฑ์สำรวจ</t>
  </si>
  <si>
    <t xml:space="preserve"> -  ครุภัณฑ์การเกษตร</t>
  </si>
  <si>
    <t xml:space="preserve"> -  ครุภัณฑ์ก่อสร้าง</t>
  </si>
  <si>
    <t xml:space="preserve"> -  ครุภัณฑ์โฆษณาและเผยแพร่</t>
  </si>
  <si>
    <t xml:space="preserve"> -  ครุภัณฑ์งานบ้านงานครัว</t>
  </si>
  <si>
    <t xml:space="preserve"> -  ครุภัณฑ์ไฟฟ้าและวิทยุ</t>
  </si>
  <si>
    <t xml:space="preserve"> -  ครุภัณฑ์อื่นๆ</t>
  </si>
  <si>
    <t>ลำดับ</t>
  </si>
  <si>
    <t>รหัสครุภัณฑ์</t>
  </si>
  <si>
    <t>ราคา/หน่วย</t>
  </si>
  <si>
    <t>รวมเป็นเงิน</t>
  </si>
  <si>
    <t>แหล่งเงิน</t>
  </si>
  <si>
    <t>ที่ดิน</t>
  </si>
  <si>
    <t>น.ส. 3</t>
  </si>
  <si>
    <t>002-40-0001</t>
  </si>
  <si>
    <t>รายได้</t>
  </si>
  <si>
    <t>เลขที่ 502</t>
  </si>
  <si>
    <t>002-40-0002</t>
  </si>
  <si>
    <t>เลขที่ 3311</t>
  </si>
  <si>
    <t>โฉนดที่ดิน</t>
  </si>
  <si>
    <t>001-41-0001</t>
  </si>
  <si>
    <t>เลขที่ 394</t>
  </si>
  <si>
    <t>001-41-0002</t>
  </si>
  <si>
    <t>เลขที่ 393</t>
  </si>
  <si>
    <t>001-43-0001</t>
  </si>
  <si>
    <t>เลขที่ 4297</t>
  </si>
  <si>
    <t>001-47-0001</t>
  </si>
  <si>
    <t>เลขที่ 2026</t>
  </si>
  <si>
    <t>อาคาร</t>
  </si>
  <si>
    <t>ที่พักผู้โดยสาร</t>
  </si>
  <si>
    <t>180-39-0001</t>
  </si>
  <si>
    <t>อุดหนุนทั่วไป</t>
  </si>
  <si>
    <t>180-47-0001-2</t>
  </si>
  <si>
    <t>180-48-0001</t>
  </si>
  <si>
    <t>อาคารเอนกประสงค์</t>
  </si>
  <si>
    <t>011-38-0001</t>
  </si>
  <si>
    <t>011-41-0001</t>
  </si>
  <si>
    <t>011-43-0001</t>
  </si>
  <si>
    <t>011-43-0002</t>
  </si>
  <si>
    <t>011-46-0001</t>
  </si>
  <si>
    <t>011-47-0001</t>
  </si>
  <si>
    <t>011-47-0002</t>
  </si>
  <si>
    <t>011-48-0001</t>
  </si>
  <si>
    <t>011-50-0002</t>
  </si>
  <si>
    <t>011-51-0001</t>
  </si>
  <si>
    <t>011-51-0002</t>
  </si>
  <si>
    <t>อาคารที่ทำการ</t>
  </si>
  <si>
    <t>005-49-0001</t>
  </si>
  <si>
    <t>อาคารโรงอาหาร</t>
  </si>
  <si>
    <t>042-40-0001</t>
  </si>
  <si>
    <t>ปรับปรุงศาลาประชาคม</t>
  </si>
  <si>
    <t>198-52-0001</t>
  </si>
  <si>
    <t>011-54-0001</t>
  </si>
  <si>
    <t>011-54-0004</t>
  </si>
  <si>
    <t>เงินสะสม</t>
  </si>
  <si>
    <t>005-54-0001</t>
  </si>
  <si>
    <t>อาคารศูนย์ซ่อมสร้างเพื่อชุมชน</t>
  </si>
  <si>
    <t>005-55-001</t>
  </si>
  <si>
    <t>ป้ายโฆษณาประชาสัมพันธ์</t>
  </si>
  <si>
    <t>185-54-0001</t>
  </si>
  <si>
    <t>185-57-0001</t>
  </si>
  <si>
    <t>รถบรรทุกดีเซล( 4 ประตู)</t>
  </si>
  <si>
    <t>001-50-0001</t>
  </si>
  <si>
    <t>รถบรรทุกขยะ</t>
  </si>
  <si>
    <t>รถจักรยานยนต์</t>
  </si>
  <si>
    <t>024-48-0001</t>
  </si>
  <si>
    <t>รถบรรทุกน้ำอเนกประสงค์</t>
  </si>
  <si>
    <t>006-56-001</t>
  </si>
  <si>
    <t>024-56-001</t>
  </si>
  <si>
    <t>รถเครนพร้อมติดตั้งกระเช้า</t>
  </si>
  <si>
    <t>012-57-0001</t>
  </si>
  <si>
    <t>ครุภัณฑ์ศูนย์พัฒนาเด็กเล็ก</t>
  </si>
  <si>
    <t>ตู้เก็บสื่อการเรียนการสอน</t>
  </si>
  <si>
    <t>ครุภัณฑ์สำนักงาน</t>
  </si>
  <si>
    <t>ตู้เก็บเอกสาร</t>
  </si>
  <si>
    <t>406-35-0001</t>
  </si>
  <si>
    <t>406-35-0002</t>
  </si>
  <si>
    <t>406-36-0004</t>
  </si>
  <si>
    <t>406-39-0004</t>
  </si>
  <si>
    <t>406-39-0005</t>
  </si>
  <si>
    <t>406-39-0006</t>
  </si>
  <si>
    <t>406-39-0007</t>
  </si>
  <si>
    <t>406-40-0008</t>
  </si>
  <si>
    <t>406-40-0009</t>
  </si>
  <si>
    <t>406-45-0011</t>
  </si>
  <si>
    <t>406-45-0012</t>
  </si>
  <si>
    <t>406-46-0001</t>
  </si>
  <si>
    <t>406-46-0002</t>
  </si>
  <si>
    <t>406-47-0001</t>
  </si>
  <si>
    <t>406-47-0002</t>
  </si>
  <si>
    <t>406-47-0003</t>
  </si>
  <si>
    <t>406-47-0004</t>
  </si>
  <si>
    <t>406-47-0005</t>
  </si>
  <si>
    <t>406-47-0006</t>
  </si>
  <si>
    <t>406-50-0001</t>
  </si>
  <si>
    <t>406-50-0002</t>
  </si>
  <si>
    <t>406-50-0003</t>
  </si>
  <si>
    <t>406-50-0004</t>
  </si>
  <si>
    <t>406-50-0005</t>
  </si>
  <si>
    <t>406-50-0006</t>
  </si>
  <si>
    <t>406-50-0007</t>
  </si>
  <si>
    <t>406-50-0008</t>
  </si>
  <si>
    <t>406-50-0009</t>
  </si>
  <si>
    <t>406-50-0010</t>
  </si>
  <si>
    <t>406-50-0011</t>
  </si>
  <si>
    <t>406-50-0012</t>
  </si>
  <si>
    <t>406-50-0013</t>
  </si>
  <si>
    <t>406-50-0015</t>
  </si>
  <si>
    <t>406-51-0001</t>
  </si>
  <si>
    <t>406-51-0002</t>
  </si>
  <si>
    <t>406-51-0003</t>
  </si>
  <si>
    <t>406-53-0001</t>
  </si>
  <si>
    <t>406-53-0002</t>
  </si>
  <si>
    <t>406-53-0003</t>
  </si>
  <si>
    <t>406-53-0004</t>
  </si>
  <si>
    <t>406-53-0005</t>
  </si>
  <si>
    <t>406-53-0006</t>
  </si>
  <si>
    <t>406-53-0007</t>
  </si>
  <si>
    <t>406-53-0008</t>
  </si>
  <si>
    <t>406-53-0009</t>
  </si>
  <si>
    <t>406-53-0010</t>
  </si>
  <si>
    <t>406-53-0011</t>
  </si>
  <si>
    <t>406-53-0012</t>
  </si>
  <si>
    <t>406-54-0001</t>
  </si>
  <si>
    <t>406-54-0002</t>
  </si>
  <si>
    <t>406-55-0004</t>
  </si>
  <si>
    <t>406-55-0005</t>
  </si>
  <si>
    <t>406-55-0006</t>
  </si>
  <si>
    <t>406-55-0007</t>
  </si>
  <si>
    <t>406-55-0008</t>
  </si>
  <si>
    <t>406-55-0009</t>
  </si>
  <si>
    <t>406-55-0001</t>
  </si>
  <si>
    <t>406-55-0002</t>
  </si>
  <si>
    <t>406-55-0003</t>
  </si>
  <si>
    <t>301/2556</t>
  </si>
  <si>
    <t>302/2556</t>
  </si>
  <si>
    <t>303/2556</t>
  </si>
  <si>
    <t>304/2556</t>
  </si>
  <si>
    <t>อุปกรณ์ตรวจจราจร</t>
  </si>
  <si>
    <t>145-50-0001</t>
  </si>
  <si>
    <t>คอมพิวเตอร์</t>
  </si>
  <si>
    <t>416-47-0002</t>
  </si>
  <si>
    <t>416-48-0003</t>
  </si>
  <si>
    <t>416-49-0004</t>
  </si>
  <si>
    <t>416-50-0001</t>
  </si>
  <si>
    <t>416-50-0002</t>
  </si>
  <si>
    <t>416-50-0003</t>
  </si>
  <si>
    <t>416-51-0001</t>
  </si>
  <si>
    <t>416-51-0002</t>
  </si>
  <si>
    <t>416-51-0003</t>
  </si>
  <si>
    <t>416-51-0004</t>
  </si>
  <si>
    <t>416-51-0005</t>
  </si>
  <si>
    <t>416-51-0006</t>
  </si>
  <si>
    <t>416-52-0001</t>
  </si>
  <si>
    <t>416-52-0002</t>
  </si>
  <si>
    <t>416-52-0003</t>
  </si>
  <si>
    <t>416-52-0004</t>
  </si>
  <si>
    <t>416-52-0005</t>
  </si>
  <si>
    <t>416-55-0001</t>
  </si>
  <si>
    <t>416-56-001</t>
  </si>
  <si>
    <t>416-56-002</t>
  </si>
  <si>
    <t>416-56-003</t>
  </si>
  <si>
    <t>416-56-004</t>
  </si>
  <si>
    <t>416-56-005</t>
  </si>
  <si>
    <t>416-56-006</t>
  </si>
  <si>
    <t>416-56-007</t>
  </si>
  <si>
    <t>กำปั่นเก็บเงิน</t>
  </si>
  <si>
    <t>412-39-0001</t>
  </si>
  <si>
    <t>เครื่องโทรสาร</t>
  </si>
  <si>
    <t>424-49-0001</t>
  </si>
  <si>
    <t>ชุดรับแขก</t>
  </si>
  <si>
    <t>403-38-0001</t>
  </si>
  <si>
    <t>403-51-0001</t>
  </si>
  <si>
    <t>403-56-0001</t>
  </si>
  <si>
    <t>เครื่องปริ๊นเตอร์</t>
  </si>
  <si>
    <t>600-50-0002</t>
  </si>
  <si>
    <t>สแตนด์กล่าวรายงาน</t>
  </si>
  <si>
    <t>478-51-0001</t>
  </si>
  <si>
    <t>478-51-0002</t>
  </si>
  <si>
    <t>พัดลมติดผนัง</t>
  </si>
  <si>
    <t>432-51-0001</t>
  </si>
  <si>
    <t>432-51-0002</t>
  </si>
  <si>
    <t>432-51-0003</t>
  </si>
  <si>
    <t>432-51-0004</t>
  </si>
  <si>
    <t>432-51-0005</t>
  </si>
  <si>
    <t>พัดลมอุตสาหกรรม</t>
  </si>
  <si>
    <t>502/2555</t>
  </si>
  <si>
    <t>เครื่องปรับอากาศ</t>
  </si>
  <si>
    <t>420-56-001</t>
  </si>
  <si>
    <t>420-56-002</t>
  </si>
  <si>
    <t>คูหาเลือกตั้ง</t>
  </si>
  <si>
    <t>481-50-0001-65</t>
  </si>
  <si>
    <t>หีบบัตรเลือกตั้ง</t>
  </si>
  <si>
    <t>480-50-0001-26</t>
  </si>
  <si>
    <t>เก้าอี้</t>
  </si>
  <si>
    <t>401-38-0001</t>
  </si>
  <si>
    <t>401-38-0002</t>
  </si>
  <si>
    <t>401-47-0001</t>
  </si>
  <si>
    <t>401-47-0002</t>
  </si>
  <si>
    <t>401-55-0003</t>
  </si>
  <si>
    <t>401-55-0001</t>
  </si>
  <si>
    <t>104/2555</t>
  </si>
  <si>
    <t>105/2555</t>
  </si>
  <si>
    <t>101/2556</t>
  </si>
  <si>
    <t>102/2556</t>
  </si>
  <si>
    <t>103/2556</t>
  </si>
  <si>
    <t>โต๊ะ</t>
  </si>
  <si>
    <t>400-35-0001</t>
  </si>
  <si>
    <t>400-38-0003</t>
  </si>
  <si>
    <t>400-38-0006</t>
  </si>
  <si>
    <t>400-55-0001</t>
  </si>
  <si>
    <t>400-38-0007</t>
  </si>
  <si>
    <t>400-38-0008</t>
  </si>
  <si>
    <t>400-38-0009</t>
  </si>
  <si>
    <t>400-38-0010</t>
  </si>
  <si>
    <t>400-39-0001-10</t>
  </si>
  <si>
    <t>400-47-0001</t>
  </si>
  <si>
    <t>400-47-0002</t>
  </si>
  <si>
    <t>400-47-0003</t>
  </si>
  <si>
    <t>400-48-0004</t>
  </si>
  <si>
    <t>400-48-0005</t>
  </si>
  <si>
    <t>400-50-0001-2</t>
  </si>
  <si>
    <t>400-51-0001</t>
  </si>
  <si>
    <t>400-51-0002</t>
  </si>
  <si>
    <t>400-51-0003-11</t>
  </si>
  <si>
    <t>400-54-0001</t>
  </si>
  <si>
    <t>400-54-0002</t>
  </si>
  <si>
    <t>400-56-0001</t>
  </si>
  <si>
    <t>ครุภัณฑ์สำรวจ</t>
  </si>
  <si>
    <t>กล้องระดับพร้อมอุปกรณ์</t>
  </si>
  <si>
    <t>078-42-0001</t>
  </si>
  <si>
    <t>เครื่องวัดระยะแบบมือถือ</t>
  </si>
  <si>
    <t>077-40-0002</t>
  </si>
  <si>
    <t>ครุภัณฑ์การเกษตร</t>
  </si>
  <si>
    <t>เครื่องพ่นหมอกควัน</t>
  </si>
  <si>
    <t>054-54-0001</t>
  </si>
  <si>
    <t>เครื่องสูบน้ำ</t>
  </si>
  <si>
    <t>055-56-005</t>
  </si>
  <si>
    <t>055-56-006</t>
  </si>
  <si>
    <t>054-56-001</t>
  </si>
  <si>
    <t>ครุภัณฑ์ก่อสร้าง</t>
  </si>
  <si>
    <t>แท่นตัดไฟเบอร์</t>
  </si>
  <si>
    <t>090-48-0001</t>
  </si>
  <si>
    <t>SLUMP TEST</t>
  </si>
  <si>
    <t>091-48-0001</t>
  </si>
  <si>
    <t>เหล็กกระทุ้ง</t>
  </si>
  <si>
    <t>089-48-0001</t>
  </si>
  <si>
    <t>คันชักฟิวส์</t>
  </si>
  <si>
    <t>090-51-0001</t>
  </si>
  <si>
    <t>เครื่องตบดิน</t>
  </si>
  <si>
    <t>091-56-001</t>
  </si>
  <si>
    <t>ครุภัณฑ์โฆษณาและเผยแพร่</t>
  </si>
  <si>
    <t>กล้องถ่ายรูป</t>
  </si>
  <si>
    <t>452-54-0001</t>
  </si>
  <si>
    <t>452-54-0003</t>
  </si>
  <si>
    <t>452-55-0001</t>
  </si>
  <si>
    <t>เครื่องบันทึกเสียง</t>
  </si>
  <si>
    <t>460-56-001</t>
  </si>
  <si>
    <t>เครื่องโปรเจคเตอร์</t>
  </si>
  <si>
    <t>449-57-0001</t>
  </si>
  <si>
    <t>ครุภัณฑ์งานบ้านงานครัว</t>
  </si>
  <si>
    <t>รถตัดหญ้า</t>
  </si>
  <si>
    <t>441-51-0001</t>
  </si>
  <si>
    <t>เครื่องกรองน้ำ</t>
  </si>
  <si>
    <t>482-56-001</t>
  </si>
  <si>
    <t>482-56-002</t>
  </si>
  <si>
    <t>482-56-003</t>
  </si>
  <si>
    <t>482-56-004</t>
  </si>
  <si>
    <t>482-56-005</t>
  </si>
  <si>
    <t>482-56-006</t>
  </si>
  <si>
    <t>ครุภัณฑ์ไฟฟ้าและวิทยุ</t>
  </si>
  <si>
    <t>เครื่องเสียง</t>
  </si>
  <si>
    <t>462-38-0001</t>
  </si>
  <si>
    <t>462-48-0002</t>
  </si>
  <si>
    <t>วิทยุสื่อสารชนิดมือถือ</t>
  </si>
  <si>
    <t>สัญญาณไฟกระพริบ</t>
  </si>
  <si>
    <t>201-56-001</t>
  </si>
  <si>
    <t>ครุภัณฑ์อื่นๆ</t>
  </si>
  <si>
    <t>เต้นท์</t>
  </si>
  <si>
    <t>478-50-0001</t>
  </si>
  <si>
    <t>478-50-0002</t>
  </si>
  <si>
    <t>478-54-0001</t>
  </si>
  <si>
    <t>478-54-0002</t>
  </si>
  <si>
    <t>กล้อง cctv</t>
  </si>
  <si>
    <t>เงินฝากธนาคาร</t>
  </si>
  <si>
    <t xml:space="preserve">ธนาคารเพื่อการเกษตรและสหกรณ์การเกษตร  </t>
  </si>
  <si>
    <t xml:space="preserve">ประเภทออมทรัพย์    014522339507  </t>
  </si>
  <si>
    <t xml:space="preserve">ประเภทออมทรัพย์    014522490260 </t>
  </si>
  <si>
    <t xml:space="preserve">ธนาคารกรุงไทย จำกัด (มหาชน) </t>
  </si>
  <si>
    <t>ประเภทประจำ         430-2-04614-7</t>
  </si>
  <si>
    <t>ประเภทออมทรัพย์     430-0-23882-0</t>
  </si>
  <si>
    <t>ประเภทกระแสรายวัน  430-6-00842-8</t>
  </si>
  <si>
    <t>ธนาคารออมสิน</t>
  </si>
  <si>
    <t>ประเภทออมทรัพย์     020106995606</t>
  </si>
  <si>
    <t>หมายเหตุ  2</t>
  </si>
  <si>
    <t xml:space="preserve">เงินสด  เงินฝากธนาคาร </t>
  </si>
  <si>
    <t>ภาษีหัก  ณ  ที่จ่าย</t>
  </si>
  <si>
    <t>เงินประกันสัญญา</t>
  </si>
  <si>
    <t>เงินทุนโครงการเศรษฐกิจชุมชนบัญชีที่  2</t>
  </si>
  <si>
    <t xml:space="preserve">เงินค่าใช้จ่ายในการจัดเก็บภาษีบำรุงท้องที่ 5%  </t>
  </si>
  <si>
    <t>เงินประกันสัญญาขอใช้น้ำ</t>
  </si>
  <si>
    <t>เงินรับฝากต่าง ๆ</t>
  </si>
  <si>
    <t>กองคลัง</t>
  </si>
  <si>
    <t>สำนักปลัดฯ</t>
  </si>
  <si>
    <t>กองช่าง</t>
  </si>
  <si>
    <t>กองการศึกษา</t>
  </si>
  <si>
    <t>ค่าจ้างเหมาบริการเช่าเครื่องถ่ายเอกสาร</t>
  </si>
  <si>
    <t>ค่าจ้างเหมาบริการเวรยามรักษาความปลอดภัยสำนักงาน</t>
  </si>
  <si>
    <t>ค่าจ้างเหมาบริการทำความสะอาด</t>
  </si>
  <si>
    <t>ค่าบริการค่าหนังสือพิมพ์</t>
  </si>
  <si>
    <t>ค่าจ้างเหมาบริการบำรุงรักษาสวนและที่สาธารณะ</t>
  </si>
  <si>
    <t>วัสดุอาหารเสริม(นม)</t>
  </si>
  <si>
    <t>ค่าที่ดินและสิ่งก่อสร้าง</t>
  </si>
  <si>
    <t>284-57-001</t>
  </si>
  <si>
    <t>รับคืนเงินปีเก่า</t>
  </si>
  <si>
    <t>ลูกหนี้ภาษีบำรุงท้องที่ (ปรับปรุง)</t>
  </si>
  <si>
    <t>งบแสดงผลการดำเนินงานจ่ายจากเงินรายรับ</t>
  </si>
  <si>
    <t>บริหารงานทั่วไป</t>
  </si>
  <si>
    <t>การรักษาความสงบภายใน</t>
  </si>
  <si>
    <t>การศึกษา</t>
  </si>
  <si>
    <t>สาธารณสุข</t>
  </si>
  <si>
    <t>สังคมสงเคราะห์</t>
  </si>
  <si>
    <t>เคหะและชุมชน</t>
  </si>
  <si>
    <t>สร้างความเข้มแข็งของชุมชน</t>
  </si>
  <si>
    <t>การศาสนาวัฒนธรรมและนันทนากร</t>
  </si>
  <si>
    <t>การเกษตร</t>
  </si>
  <si>
    <t>อุตสาหกรรมและการโยธา</t>
  </si>
  <si>
    <t>การพาณิชย์</t>
  </si>
  <si>
    <t>เงินเดือน</t>
  </si>
  <si>
    <t>ค่าครุภัณฑ์(หมายเหตุ 1)</t>
  </si>
  <si>
    <t>ค่าที่ดินและสิ่งก่อสร้าง(หมายเหตุ 2)</t>
  </si>
  <si>
    <t>ค่าธรรมเนียมค่าปรับและใบอนุญาต</t>
  </si>
  <si>
    <t>รายได้จากสาธารณูปโภค</t>
  </si>
  <si>
    <t>รายได้เบ็ดเตล็ต</t>
  </si>
  <si>
    <t>รวมรายรับ</t>
  </si>
  <si>
    <t xml:space="preserve">     รายรับสูงกว่าหรือ(ต่ำกว่า)รายจ่าย</t>
  </si>
  <si>
    <t>เทศบาลตำบลซาง ตำบลเซกา จังหวัดบึงกาฬ</t>
  </si>
  <si>
    <t>หมายเหตุประกอบงบแสดงผลการดำเนินงานจ่ายจากรายรับ</t>
  </si>
  <si>
    <t>บัญชีลูกหนี้ภาษีบำรุงท้องที่</t>
  </si>
  <si>
    <t>บัญชีเงินฝาก กสท.</t>
  </si>
  <si>
    <t>2. เงินฝาก กสท.</t>
  </si>
  <si>
    <t>*</t>
  </si>
  <si>
    <t>**</t>
  </si>
  <si>
    <t>เก้าอี้หมุนพนักพิงหลังปรับระดับได้</t>
  </si>
  <si>
    <t>ภาษีจัดสรร</t>
  </si>
  <si>
    <t>ลูกหนี้ - เงินทุนโครงการเศรษฐกิจชุมชน</t>
  </si>
  <si>
    <t>สำนักงาน</t>
  </si>
  <si>
    <t>"</t>
  </si>
  <si>
    <t>ศูนย์เด็กฯหนองยาง</t>
  </si>
  <si>
    <t>ศูนย์เด็กฯซ่อมกอก</t>
  </si>
  <si>
    <t>ศูนย์เด็กฯท่าสำราญ</t>
  </si>
  <si>
    <t>ศูนย์เด็กฯวัดโพธิ์ศรี</t>
  </si>
  <si>
    <t>ศูนย์เด็กฯวัดบุญเพ็งฯ</t>
  </si>
  <si>
    <t>ศูนย์เด็กฯซาง</t>
  </si>
  <si>
    <t>ห้องเก็บพัสดุ</t>
  </si>
  <si>
    <t>ม.10</t>
  </si>
  <si>
    <t>ม.1</t>
  </si>
  <si>
    <t>ม.2,ม.6</t>
  </si>
  <si>
    <t>ม.5</t>
  </si>
  <si>
    <t>ม.7</t>
  </si>
  <si>
    <t>ม.12</t>
  </si>
  <si>
    <t>ม.6</t>
  </si>
  <si>
    <t>ม.3</t>
  </si>
  <si>
    <t>ม.9</t>
  </si>
  <si>
    <t>ม.4</t>
  </si>
  <si>
    <t>ม.2</t>
  </si>
  <si>
    <t>ม.13</t>
  </si>
  <si>
    <t>005-53-0001</t>
  </si>
  <si>
    <t>ห้องประชุม</t>
  </si>
  <si>
    <t>สี่แยกบ้านโนนสง่า</t>
  </si>
  <si>
    <t>หน้าอาคารสำนักงาน</t>
  </si>
  <si>
    <t>หน้าสำนักงาน</t>
  </si>
  <si>
    <t>ศูนย์เด็กฯวัดศรีสุมัง</t>
  </si>
  <si>
    <t>ตู้ทึบ 2 บานปิด</t>
  </si>
  <si>
    <t>ตู้ 4 ลิ้นชัก</t>
  </si>
  <si>
    <t>ตู้ 15 ลิ้นชัก</t>
  </si>
  <si>
    <t>ตู้ 2 บานกระจกเลื่อน</t>
  </si>
  <si>
    <t>ชนิดตั้งโต๊ะ</t>
  </si>
  <si>
    <t>ชนิดพกพา</t>
  </si>
  <si>
    <t>ศาลากลางน้ำ</t>
  </si>
  <si>
    <t>ปรับปรุงต่อเติมอาคารศูนย์เด็ก ม.5</t>
  </si>
  <si>
    <t>198-57-001</t>
  </si>
  <si>
    <t>รั้วรอบอาคารศูนย์เด็ก ม.5</t>
  </si>
  <si>
    <t>277-57-001</t>
  </si>
  <si>
    <t>ศูนย์เด็ก ม.5</t>
  </si>
  <si>
    <t>011-57-002</t>
  </si>
  <si>
    <t>011-57-003</t>
  </si>
  <si>
    <t>011-57-004</t>
  </si>
  <si>
    <t>ม.2,12</t>
  </si>
  <si>
    <t>277-58-001</t>
  </si>
  <si>
    <t>กุดซาง</t>
  </si>
  <si>
    <t>อาคารศูนย์พัฒนาเด็กเล็ก</t>
  </si>
  <si>
    <t>ศูนย์บริการประชาชน</t>
  </si>
  <si>
    <t>019-58-001</t>
  </si>
  <si>
    <t>020-58-001</t>
  </si>
  <si>
    <t>011-57-005</t>
  </si>
  <si>
    <t>รั้วรอบบ่อประปา ม.1</t>
  </si>
  <si>
    <t>ม.3,11</t>
  </si>
  <si>
    <t>อาคารศูนย์ถ่ายเทคโนโลยี</t>
  </si>
  <si>
    <t>021-58-001</t>
  </si>
  <si>
    <t>ครุภัณฑ์ยานพาหนะและขนส่ง</t>
  </si>
  <si>
    <t>รถบรรทุกดีเซล(แค๊บ)</t>
  </si>
  <si>
    <t>002-42-0001</t>
  </si>
  <si>
    <t>สำนักปลัด</t>
  </si>
  <si>
    <t>โต๊ะเรียนพร้อมเก้าอี้เด็ก</t>
  </si>
  <si>
    <t>400-52-001-4</t>
  </si>
  <si>
    <t>ศูนย์ฯซาง</t>
  </si>
  <si>
    <t>400-52-005-8</t>
  </si>
  <si>
    <t>ศูนย์ฯวัดบุญเพ็ง</t>
  </si>
  <si>
    <t>400-52-009-12</t>
  </si>
  <si>
    <t>ศุนย์ฯวัดศรีสุมังค์</t>
  </si>
  <si>
    <t>400-52-013-16</t>
  </si>
  <si>
    <t>ศุนย์ฯท่าสำราญ</t>
  </si>
  <si>
    <t>400-52-017-20</t>
  </si>
  <si>
    <t>ศูนย์ฯซ่อมกอก</t>
  </si>
  <si>
    <t>400-52-021-24</t>
  </si>
  <si>
    <t>ศูนย์ฯวัดโพธิ์ศรี</t>
  </si>
  <si>
    <t>400-52-025-28</t>
  </si>
  <si>
    <t>ศูนย์ฯหนองยาง</t>
  </si>
  <si>
    <t>400-52-029-30</t>
  </si>
  <si>
    <t>400-52-031</t>
  </si>
  <si>
    <t>400-52-032-37</t>
  </si>
  <si>
    <t>400-52-041-42</t>
  </si>
  <si>
    <t>ศูนย์ฯวัดบุญพ็งฯ</t>
  </si>
  <si>
    <t>400-52-043-44</t>
  </si>
  <si>
    <t>406-52-001</t>
  </si>
  <si>
    <t>406-52-002</t>
  </si>
  <si>
    <t>406-52-003</t>
  </si>
  <si>
    <t>ศูนย์ฯวัดศรีสุมังค์</t>
  </si>
  <si>
    <t>406-52-004</t>
  </si>
  <si>
    <t>ศูนย์ฯท่าสำราญ</t>
  </si>
  <si>
    <t>406-52-005</t>
  </si>
  <si>
    <t>406-52-006</t>
  </si>
  <si>
    <t>ศูนย์ฯวัดโพธิ์ศรีฯ</t>
  </si>
  <si>
    <t>406-52-007</t>
  </si>
  <si>
    <t>406-52-008</t>
  </si>
  <si>
    <t>406-52-009</t>
  </si>
  <si>
    <t>406-52-011</t>
  </si>
  <si>
    <t>301/2557</t>
  </si>
  <si>
    <t>406-58-001</t>
  </si>
  <si>
    <t>406-58-002</t>
  </si>
  <si>
    <t>416-58-001</t>
  </si>
  <si>
    <t>416-58-002</t>
  </si>
  <si>
    <t>416-58-003</t>
  </si>
  <si>
    <t>416-58-004</t>
  </si>
  <si>
    <t>600-58-001</t>
  </si>
  <si>
    <t>600-58-002</t>
  </si>
  <si>
    <t>600-58-003</t>
  </si>
  <si>
    <t>1-200/2558</t>
  </si>
  <si>
    <t>พลาสติก</t>
  </si>
  <si>
    <t>401-58-001</t>
  </si>
  <si>
    <t>401-58-002</t>
  </si>
  <si>
    <t>401-58-003</t>
  </si>
  <si>
    <t>401-58-004</t>
  </si>
  <si>
    <t>401-58-005</t>
  </si>
  <si>
    <t>401-58-006</t>
  </si>
  <si>
    <t>400-58-001</t>
  </si>
  <si>
    <t>400-58-002</t>
  </si>
  <si>
    <t>055-58-001</t>
  </si>
  <si>
    <t>055-58-002</t>
  </si>
  <si>
    <t>เลื่อยยนต์</t>
  </si>
  <si>
    <t>068-58-001</t>
  </si>
  <si>
    <t>เครื่องสกัดคอนกรีต</t>
  </si>
  <si>
    <t>092-58-001</t>
  </si>
  <si>
    <t xml:space="preserve">     จ.  ครุภัณฑ์โฆษณาและเผยแพร่</t>
  </si>
  <si>
    <t xml:space="preserve">     ฉ.  ครุภัณฑ์งานบ้านงานครัว</t>
  </si>
  <si>
    <t xml:space="preserve">     ช.  ครุภัณฑ์ไฟฟ้าและวิทยุ</t>
  </si>
  <si>
    <t xml:space="preserve">     ซ.  ครุภัณฑ์ศูนย์พัฒนาเด็กเล็ก</t>
  </si>
  <si>
    <t xml:space="preserve">     ฌ.  ครุภัณฑ์อื่น ๆ </t>
  </si>
  <si>
    <t>เงินประโยชน์ตอบแทนอื่นเป็นกรณีพิเศษอันมีลักษณะเป็นเงินรางวัล</t>
  </si>
  <si>
    <t>ค่าจัดซื้อคอมพิวเตอร์แบบพกพา</t>
  </si>
  <si>
    <t>ค่าจัดซื้อคอมพิวเตอร์แบบตั้งโต๊ะ</t>
  </si>
  <si>
    <t>ปรับปรุงซ่อมแซมถนนลูกรัง  บ้านท่าสำราญ  หมู่  2</t>
  </si>
  <si>
    <t>ลูกหนี้เงินยืมเงินสะสม</t>
  </si>
  <si>
    <t>รายจ่ายค้างจ่าย (หมายเหตุ 4)</t>
  </si>
  <si>
    <t>ณ วันที่ 30 กันยายน 2559</t>
  </si>
  <si>
    <t>รายได้จากรัฐบาลค้างรับ</t>
  </si>
  <si>
    <t>รายงานประกอบเงินรับฝากรอคืนจังหวัด</t>
  </si>
  <si>
    <t>เทศบาลตำบลซาง  อำเภอเซกา   จังหวัดบึงกาฬ</t>
  </si>
  <si>
    <t>ณ  วันที่  30   กันยายน  2559</t>
  </si>
  <si>
    <t>เงินอุดหนุนเฉพาะกิจเบี้ยยังชีพผู้สูงอายุ</t>
  </si>
  <si>
    <t>เงินสวัสดิการเงินช่วยเหลือการศึกษาบุตร</t>
  </si>
  <si>
    <t>รายงานประกอบเงินรับฝากอื่นๆ</t>
  </si>
  <si>
    <t>เงินโครงกันป้องกันปราบปรามยาเสพติด</t>
  </si>
  <si>
    <t>เงินรับฝากอื่นๆรอการปรับปรุง</t>
  </si>
  <si>
    <t>หมายเหตุ 3.2</t>
  </si>
  <si>
    <t>หมายเหตุ 3.1</t>
  </si>
  <si>
    <t>เงินรับฝากอื่นๆ(หมายเหตุ 3.2)</t>
  </si>
  <si>
    <t>เงินรับฝากเงินรอคืนจังหวัด(หมายเหตุ 3.1)</t>
  </si>
  <si>
    <t>ปีงบประมาณ 2559</t>
  </si>
  <si>
    <t>ค่าจ้างเหมาบริการงานกองการศึกษา</t>
  </si>
  <si>
    <t>ค่าจ้างเหมาบริการงานกองสาธารณสุข</t>
  </si>
  <si>
    <t>กองสาธารณสุข</t>
  </si>
  <si>
    <t>ค่าจ้างเหมาปรับปรุงซ่อมแซมห้องน้ำสำนักงาน</t>
  </si>
  <si>
    <t>ค่าจัดซื้อวัสดุสารกรองน้ำ</t>
  </si>
  <si>
    <t>ค่าจ้างเหมาบริการจดมิเตอร์และเก็บค่าน้ำประปา/ผลิตน้ำประปา</t>
  </si>
  <si>
    <t>โครงการก่อสร้างขยายไหล่ถนน คสล.หมู่ 3,11</t>
  </si>
  <si>
    <t>โครงการก่อสร้างถนน คสล.สายเลียบกุดซาง</t>
  </si>
  <si>
    <t>โครงการปรับปรุงซ่อมแซมอาคารศูนย์ถ่ายทอดเทคโนโลยี</t>
  </si>
  <si>
    <t>โครงการปรับปรุงซ่อมแซมทางเดิน-ทางเท้าและรางระบายน้ำ</t>
  </si>
  <si>
    <t>โครงการปรับเกรดซ่อมแซมถนนลูกรังภายในตำบล</t>
  </si>
  <si>
    <t>เงินสะสม ๑ ตุลาคม 2558</t>
  </si>
  <si>
    <t>เงินสะสม 30 กันยายน 2559</t>
  </si>
  <si>
    <t>เงินสะสม 30 กันยายน 2559  ประกอบด้วย</t>
  </si>
  <si>
    <t>ในปีงบประมาณ 2559 ได้รับอนุมัติให้จ่ายขาดสะสม จำนวน 232,763.-  บาท</t>
  </si>
  <si>
    <t xml:space="preserve">และได้เบิกจ่ายในปีงบประมาณ 2559 จำนวน   232,763.-   บาท  </t>
  </si>
  <si>
    <t>รายงานยอดเงินสะสมที่นำไปใช้คงเหลือ ณ  วันที่ 30 กันยายน 2559</t>
  </si>
  <si>
    <t>ยอดเงินสะสมที่นำไปใช้คงเหลือ ณ วันที่ ๓๐ กันยายน ๒๕๕9</t>
  </si>
  <si>
    <t>ยอดเงินสะสม  ณ  วันที่ ๓๐  กันยายน  ๒๕๕9</t>
  </si>
  <si>
    <t>ยอดเงินสดและเงินฝากธนาคาร ณ วันที่ ๓๐  กันยายน ๒๕๕9</t>
  </si>
  <si>
    <t>จ่ายขาดเงินสะสม</t>
  </si>
  <si>
    <t>รายละเอียดประกอบงบทรัพย์สิน  ปี 2559</t>
  </si>
  <si>
    <t>420-59-001</t>
  </si>
  <si>
    <t>077-59-001</t>
  </si>
  <si>
    <t>ทรัพย์สินตามงบทรัพย์สิน(หมายเหตุ 1 )</t>
  </si>
  <si>
    <t>ตั้งแต่วันที่  1 ตุลาคม 2558 ถึง 30 กันยายน 2559</t>
  </si>
  <si>
    <t>ค่าจัดซื้อตู้ทึบ 2 บานปิด</t>
  </si>
  <si>
    <t>ค่าจัดซื้อเต็นท์  4*8  เมตร</t>
  </si>
  <si>
    <t>ค่าจัดซื้อเครื่องปริ้นเตอร์เลเชอร์ชนิด  Inkjet(A3)</t>
  </si>
  <si>
    <t>ค่าจัดซื้อเครื่องปรับอากาศ</t>
  </si>
  <si>
    <t xml:space="preserve">ค่าจัดซื้อเก้าอี้พลาสติก </t>
  </si>
  <si>
    <t>ค่าจัดซื้อเก้าอี้ล้อหมุนปรับระดับ</t>
  </si>
  <si>
    <t>ค่าจัดซื้อเครื่องสูบน้ำแบบซัมเมิส ขนาด 3 เฟส 3 แรง</t>
  </si>
  <si>
    <t>ค่าจัดซื้อเครื่องสูบน้ำแบบซัมเมิส ขนาด 1.5 แรง</t>
  </si>
  <si>
    <t xml:space="preserve"> ค่าวัสดุอุปกรณ์ซ่อมแซมฯ  103,195  บาท)</t>
  </si>
  <si>
    <t>ค่าบำรุงรักษาและปรับปรุงครุภัณฑ์   (ค่าซ่อมแซมรถยนต์ส่วนกลาง 46,080 บาท</t>
  </si>
  <si>
    <t>ก่อสร้างถนนคอนกรีตเสริมเหล็ก บ้านท่าสำราญ  หมู่  2</t>
  </si>
  <si>
    <t>ก่อสร้างถนนคอนกรีตเสริมเหล็ก บ้านซางใต้  หมู่ 9</t>
  </si>
  <si>
    <t>ก่อสร้างถนนคอนกรีตเสริมเหล็ก บ้านสันกำแพง  หมู่ 7</t>
  </si>
  <si>
    <t>ก่อสร้างขยายไหล่ถนนคอนกรีตเสริมเหล็ก บ้านโคกบริการ  หมู่ 4</t>
  </si>
  <si>
    <t>ปรับปรุงซ่อมแซมถนนลูกรัง  บ้านซ่อมกอก  หมู่  3</t>
  </si>
  <si>
    <t>ปรับปรุงซ่อมแซมถนนลูกรัง  บ้านสันกำแพง หมู่  7</t>
  </si>
  <si>
    <t>ปรับปรุงซ่อมแซมถนนลูกรัง  บ้านซ่อมกอกเหนือ  หมู่  11</t>
  </si>
  <si>
    <t>ปรับปรุงซ่อมแซมถนนลูกรัง  บ้านดงสาร  หมู่  6</t>
  </si>
  <si>
    <t>ปรับปรุงขอบคันดินสายดงฮ่างข้าว  ม.9</t>
  </si>
  <si>
    <t>ก่อสร้างลานคอนกรีตเสริมเหล็ก บ้านซางเหนือ  หมู่  13</t>
  </si>
  <si>
    <t>ก่อสร้างลานคอนกรีตเสริมเหล็ก บ้านท่าเรือ หมู่  8</t>
  </si>
  <si>
    <t>ก่อสร้างลานคอนกรีตเสริมเหล็ก หน้าศูนย์เด็กบ้านซ่อมกอก</t>
  </si>
  <si>
    <t>ปรับปรุงอาคาร ศูนย์เด็กเล็กบ้านซ่อมกอก</t>
  </si>
  <si>
    <t>ก่อสร้างถนนดินดงฮ่างข้าว</t>
  </si>
  <si>
    <t>ก่อสร้างเวทีแสดงถาวร ในศูนย์บริการประชาชน</t>
  </si>
  <si>
    <t>ปรับปรุงซ่อมแซมถนนลูกรัง  บ้านซางใต้   หมู่  9</t>
  </si>
  <si>
    <t>ก่อสร้างถนนคอนกรีตเสริมเหล็ก  สายข้างวัด บ้านท่าสำราญ  หมู่  2</t>
  </si>
  <si>
    <t>ก่อสร้างรางระบายน้ำแบบแรงดึง  ม.11</t>
  </si>
  <si>
    <t>ก่อสร้างรางระบายน้ำแบบแรงดึง  ม.12</t>
  </si>
  <si>
    <t>ก่อสร้างเส้นทางลาดสำหรับผู้พิการในสำนักงาน</t>
  </si>
  <si>
    <t>ค่าปรับปรุงซ่อมแซมถนนลูกรัง ถนนคอนกรีตเสริมเหล็ก ซ่อมรางระบายน้ำ ฯลฯ</t>
  </si>
  <si>
    <t>(ค่าซ่อมแซมถนนลูกรัง,ถนน คสล. ในตำบล  228,600  บาท ค่าซ่อม,วางท่อ</t>
  </si>
  <si>
    <t>ก่อสร้างขยายไหล่ถนนคอนกรีตเสริมเหล็ก   หมู่ 3,11</t>
  </si>
  <si>
    <t>ปรับปรุงซ่อมแซมทางเดินทางเท้าและรางระบายน้ำ</t>
  </si>
  <si>
    <t>ปรับปรุงซ่อมแซมอาคารศูนย์ถ่ายทอดเทคโนโลยีการเกษตร</t>
  </si>
  <si>
    <t>ปรับเกรดซ่อมแซมถนนลูกรังภายในตำบล</t>
  </si>
  <si>
    <t>ก่อสร้างถนนคอนกรีตเสริมเหล็ก สายเลียบกุดซาง</t>
  </si>
  <si>
    <t>รางระบายน้ำภยในตำบล  110,300 บาท  ค่าซ่อมแซมศูนย์เด็กฯ  98,916 บาท)</t>
  </si>
  <si>
    <t>416-59-003</t>
  </si>
  <si>
    <t>600-59-001</t>
  </si>
  <si>
    <t>406-52-010</t>
  </si>
  <si>
    <t xml:space="preserve"> ที่ตั้งสำนักงาน  ม.10</t>
  </si>
  <si>
    <t>เครื่องสำรองไฟ</t>
  </si>
  <si>
    <t>501/2555</t>
  </si>
  <si>
    <t>092-51-001</t>
  </si>
  <si>
    <t>055-56-001</t>
  </si>
  <si>
    <t>055-56-002</t>
  </si>
  <si>
    <t>055-56-003</t>
  </si>
  <si>
    <t>055-56-004</t>
  </si>
  <si>
    <t>เข็มขัดนิรภัย</t>
  </si>
  <si>
    <t>กล้องวีดีโอ</t>
  </si>
  <si>
    <t>กองสวัสดิการ</t>
  </si>
  <si>
    <t>วิทยุสื่อสารชนิดประจำ</t>
  </si>
  <si>
    <t>406-59-001</t>
  </si>
  <si>
    <t>406-59-002</t>
  </si>
  <si>
    <t>406-59-003</t>
  </si>
  <si>
    <t>406-59-004</t>
  </si>
  <si>
    <t>406-59-005</t>
  </si>
  <si>
    <t>406-59-006</t>
  </si>
  <si>
    <t>406-59-007</t>
  </si>
  <si>
    <t>406-59-008</t>
  </si>
  <si>
    <t>478-59-001</t>
  </si>
  <si>
    <t>478-59-002</t>
  </si>
  <si>
    <t>416-59-001</t>
  </si>
  <si>
    <t>416-59-002</t>
  </si>
  <si>
    <t>401-59-002</t>
  </si>
  <si>
    <t>401-59-003</t>
  </si>
  <si>
    <t>055-59-001</t>
  </si>
  <si>
    <t>055-59-002</t>
  </si>
  <si>
    <t>055-59-003</t>
  </si>
  <si>
    <t>055-59-004</t>
  </si>
  <si>
    <t>หมายเหตุ 5</t>
  </si>
  <si>
    <t>เงินสะสม (หมายเหตุ 5 )</t>
  </si>
  <si>
    <t>ไมค์ห้องประชุม (ลูกข่าย)</t>
  </si>
  <si>
    <t>458-59-0001</t>
  </si>
  <si>
    <t>458-59-0002</t>
  </si>
  <si>
    <t>458-59-0003</t>
  </si>
  <si>
    <t>458-59-0004</t>
  </si>
  <si>
    <t>458-59-0005</t>
  </si>
  <si>
    <t>4.  อาคารระบบประปาผิวดิน ขนาดใหญ่มาก หมู่ที่ 5</t>
  </si>
  <si>
    <t>5.  อาคารระบบประปาผิวดิน ขนาดใหญ่มาก หมู่ที่ 10</t>
  </si>
  <si>
    <t>กระดาษงานงบทรัพย์สิน</t>
  </si>
  <si>
    <t>ยอดคงเหลือ</t>
  </si>
  <si>
    <t xml:space="preserve"> อาคารระบบประปาผิวดิน ขนาดใหญ่มาก </t>
  </si>
  <si>
    <t>195-59-001</t>
  </si>
  <si>
    <t>195-59-002</t>
  </si>
  <si>
    <t>400-52-038-040</t>
  </si>
  <si>
    <t>416-54-001</t>
  </si>
  <si>
    <t>ชนิดโต๊ะ</t>
  </si>
  <si>
    <t>600-54-001</t>
  </si>
  <si>
    <t>466-52-001</t>
  </si>
  <si>
    <t>501/2557</t>
  </si>
  <si>
    <t>ศพด.ซาง</t>
  </si>
  <si>
    <t>502/2557</t>
  </si>
  <si>
    <t>ศพด.ท่าสำราญ</t>
  </si>
  <si>
    <t>503/2257</t>
  </si>
  <si>
    <t>ศพด.ซ่อมกอก</t>
  </si>
  <si>
    <t>504/2557</t>
  </si>
  <si>
    <t>ศพด.หนองยาง</t>
  </si>
  <si>
    <t>505/2557</t>
  </si>
  <si>
    <t>ศพด.วัดโพธิ์ศรีฯ</t>
  </si>
  <si>
    <t>506/2557</t>
  </si>
  <si>
    <t>ศพด.วัดบุญเพ็งฯ</t>
  </si>
  <si>
    <t>420-52-001</t>
  </si>
  <si>
    <t>420-52-002</t>
  </si>
  <si>
    <t>401-39-048</t>
  </si>
  <si>
    <t>401-39-052</t>
  </si>
  <si>
    <t>401-39-045</t>
  </si>
  <si>
    <t>401-39-011</t>
  </si>
  <si>
    <t>401-39-037</t>
  </si>
  <si>
    <t>401-39-027</t>
  </si>
  <si>
    <t>401-39-031</t>
  </si>
  <si>
    <t>401-39-041</t>
  </si>
  <si>
    <t>401-39-051</t>
  </si>
  <si>
    <t>401-39-001</t>
  </si>
  <si>
    <t>401-39-025</t>
  </si>
  <si>
    <t>401-39-054</t>
  </si>
  <si>
    <t>401-39-036</t>
  </si>
  <si>
    <t>401-39-032</t>
  </si>
  <si>
    <t>401-39-014</t>
  </si>
  <si>
    <t>401-39-015</t>
  </si>
  <si>
    <t>401-39-050</t>
  </si>
  <si>
    <t>401-39-013</t>
  </si>
  <si>
    <t>401-39-004</t>
  </si>
  <si>
    <t>401-39-003</t>
  </si>
  <si>
    <t>401-39-034</t>
  </si>
  <si>
    <t>401-39-044</t>
  </si>
  <si>
    <t>401-39-019</t>
  </si>
  <si>
    <t>401-39-0046</t>
  </si>
  <si>
    <t>401-39-022</t>
  </si>
  <si>
    <t>401-39-028</t>
  </si>
  <si>
    <t>401-39-002</t>
  </si>
  <si>
    <t>401-39-009</t>
  </si>
  <si>
    <t>401-39-017</t>
  </si>
  <si>
    <t>401-39-057</t>
  </si>
  <si>
    <t>401-39-024</t>
  </si>
  <si>
    <t>401-39-016</t>
  </si>
  <si>
    <t>401-39-053</t>
  </si>
  <si>
    <t>401-39-042</t>
  </si>
  <si>
    <t>401-39-008</t>
  </si>
  <si>
    <t>401-39-007</t>
  </si>
  <si>
    <t>401-39-029</t>
  </si>
  <si>
    <t>401-39-026</t>
  </si>
  <si>
    <t>401-39-049</t>
  </si>
  <si>
    <t>401-39-038</t>
  </si>
  <si>
    <t>401-39-059</t>
  </si>
  <si>
    <t>401-39-060</t>
  </si>
  <si>
    <t>401-39-020</t>
  </si>
  <si>
    <t>401-39-056</t>
  </si>
  <si>
    <t>401-39-023</t>
  </si>
  <si>
    <t>401-39-055</t>
  </si>
  <si>
    <t>401-39-033</t>
  </si>
  <si>
    <t>401-39-010</t>
  </si>
  <si>
    <t>401-39-035</t>
  </si>
  <si>
    <t>401-39-047</t>
  </si>
  <si>
    <t>401-39-005</t>
  </si>
  <si>
    <t>401-48-006</t>
  </si>
  <si>
    <t>401-48-007</t>
  </si>
  <si>
    <t>401-51-001</t>
  </si>
  <si>
    <t>401-51-004</t>
  </si>
  <si>
    <t>401-51-025</t>
  </si>
  <si>
    <t>401-51-084</t>
  </si>
  <si>
    <t>401-51-205</t>
  </si>
  <si>
    <t>401-51-176</t>
  </si>
  <si>
    <t>401-51-096</t>
  </si>
  <si>
    <t>401-51-185</t>
  </si>
  <si>
    <t>401-51-023</t>
  </si>
  <si>
    <t>401-51-105</t>
  </si>
  <si>
    <t>401-51-014</t>
  </si>
  <si>
    <t>401-51-015</t>
  </si>
  <si>
    <t>401-51-114</t>
  </si>
  <si>
    <t>401-51-130</t>
  </si>
  <si>
    <t>401-51-186</t>
  </si>
  <si>
    <t>401-51-127</t>
  </si>
  <si>
    <t>401-51-159</t>
  </si>
  <si>
    <t>401-51-173</t>
  </si>
  <si>
    <t>401-51-191</t>
  </si>
  <si>
    <t>401-51-143</t>
  </si>
  <si>
    <t>401-51-019</t>
  </si>
  <si>
    <t>401-51-193</t>
  </si>
  <si>
    <t>401-51-175</t>
  </si>
  <si>
    <t>401-51-147</t>
  </si>
  <si>
    <t>401-51-056</t>
  </si>
  <si>
    <t>401-51-020</t>
  </si>
  <si>
    <t>401-51-136</t>
  </si>
  <si>
    <t>401-51-081</t>
  </si>
  <si>
    <t>401-51-086</t>
  </si>
  <si>
    <t>401-51-124</t>
  </si>
  <si>
    <t>401-51-063</t>
  </si>
  <si>
    <t>401-51-184</t>
  </si>
  <si>
    <t>401-51-133</t>
  </si>
  <si>
    <t>401-51-058</t>
  </si>
  <si>
    <t>401-51-169</t>
  </si>
  <si>
    <t>401-51-146</t>
  </si>
  <si>
    <t>401-51-160</t>
  </si>
  <si>
    <t>401-51-189</t>
  </si>
  <si>
    <t>401-51-106</t>
  </si>
  <si>
    <t>401-51-077</t>
  </si>
  <si>
    <t>401-51-028</t>
  </si>
  <si>
    <t>401-51-040</t>
  </si>
  <si>
    <t>401-51-192</t>
  </si>
  <si>
    <t>401-51-075</t>
  </si>
  <si>
    <t>401-51-030</t>
  </si>
  <si>
    <t>401-51-155</t>
  </si>
  <si>
    <t>401-51-200</t>
  </si>
  <si>
    <t>401-51-178</t>
  </si>
  <si>
    <t>401-51-060</t>
  </si>
  <si>
    <t>401-51-121</t>
  </si>
  <si>
    <t>401-51-017</t>
  </si>
  <si>
    <t>401-51-031</t>
  </si>
  <si>
    <t>401-51-064</t>
  </si>
  <si>
    <t>401-51-199</t>
  </si>
  <si>
    <t>401-51-139</t>
  </si>
  <si>
    <t>401-51-032</t>
  </si>
  <si>
    <t>401-51-120</t>
  </si>
  <si>
    <t>401-51-067</t>
  </si>
  <si>
    <t>401-51-095</t>
  </si>
  <si>
    <t>401-51-102</t>
  </si>
  <si>
    <t>401-51-104</t>
  </si>
  <si>
    <t>401-51-024</t>
  </si>
  <si>
    <t>401-51-083</t>
  </si>
  <si>
    <t>401-51-170</t>
  </si>
  <si>
    <t>401-51-140</t>
  </si>
  <si>
    <t>401-51-181</t>
  </si>
  <si>
    <t>401-51-149</t>
  </si>
  <si>
    <t>401-51-119</t>
  </si>
  <si>
    <t>401-51-079</t>
  </si>
  <si>
    <t>401-51-168</t>
  </si>
  <si>
    <t>401-51-204</t>
  </si>
  <si>
    <t>401-51-043</t>
  </si>
  <si>
    <t>401-51-190</t>
  </si>
  <si>
    <t>401-51-092</t>
  </si>
  <si>
    <t>401-51-110</t>
  </si>
  <si>
    <t>401-51-116</t>
  </si>
  <si>
    <t>401-51-021</t>
  </si>
  <si>
    <t>401-51-108</t>
  </si>
  <si>
    <t>401-51-082</t>
  </si>
  <si>
    <t>401-51-089</t>
  </si>
  <si>
    <t>401-51-112</t>
  </si>
  <si>
    <t>401-51-111</t>
  </si>
  <si>
    <t>401-51-142</t>
  </si>
  <si>
    <t>401-51-098</t>
  </si>
  <si>
    <t>401-51-045</t>
  </si>
  <si>
    <t>401-51-069</t>
  </si>
  <si>
    <t>401-51-183</t>
  </si>
  <si>
    <t>401-51-201</t>
  </si>
  <si>
    <t>401-51-196</t>
  </si>
  <si>
    <t>401-51-163</t>
  </si>
  <si>
    <t>401-51-164</t>
  </si>
  <si>
    <t>401-51-203</t>
  </si>
  <si>
    <t>401-51-010</t>
  </si>
  <si>
    <t>401-51-123</t>
  </si>
  <si>
    <t>401-51-177</t>
  </si>
  <si>
    <t>401-51-039</t>
  </si>
  <si>
    <t>401-51-150</t>
  </si>
  <si>
    <t>401-51-026</t>
  </si>
  <si>
    <t>401-51-029</t>
  </si>
  <si>
    <t>401-51-195</t>
  </si>
  <si>
    <t>401-51-138</t>
  </si>
  <si>
    <t>401-51-066</t>
  </si>
  <si>
    <t>401-51-113</t>
  </si>
  <si>
    <t>401-51-156</t>
  </si>
  <si>
    <t>401-51-053</t>
  </si>
  <si>
    <t>401-51-129</t>
  </si>
  <si>
    <t>401-51-034</t>
  </si>
  <si>
    <t>401-51-144</t>
  </si>
  <si>
    <t>401-51-044</t>
  </si>
  <si>
    <t>401-51-162</t>
  </si>
  <si>
    <t>401-51-154</t>
  </si>
  <si>
    <t>401-51-125</t>
  </si>
  <si>
    <t>401-51-198</t>
  </si>
  <si>
    <t>401-51-022</t>
  </si>
  <si>
    <t>401-51-047</t>
  </si>
  <si>
    <t>401-51-137</t>
  </si>
  <si>
    <t>401-51-187</t>
  </si>
  <si>
    <t>401-51-165</t>
  </si>
  <si>
    <t>401-51-035</t>
  </si>
  <si>
    <t>401-51-036</t>
  </si>
  <si>
    <t>401-51-101</t>
  </si>
  <si>
    <t>401-51-048</t>
  </si>
  <si>
    <t>401-51-012</t>
  </si>
  <si>
    <t>401-51-179</t>
  </si>
  <si>
    <t>401-51-049</t>
  </si>
  <si>
    <t>401-51-115</t>
  </si>
  <si>
    <t>401-51-087</t>
  </si>
  <si>
    <t>401-51-141</t>
  </si>
  <si>
    <t>401-51-100</t>
  </si>
  <si>
    <t>401-51-013</t>
  </si>
  <si>
    <t>401-51-167</t>
  </si>
  <si>
    <t>401-51-148</t>
  </si>
  <si>
    <t>401-51-107</t>
  </si>
  <si>
    <t>401-51-099</t>
  </si>
  <si>
    <t>401-54-001</t>
  </si>
  <si>
    <t>401-54-002</t>
  </si>
  <si>
    <t>101/2555</t>
  </si>
  <si>
    <t>102/2555</t>
  </si>
  <si>
    <t>103/2555</t>
  </si>
  <si>
    <t>101/2557</t>
  </si>
  <si>
    <t>102/2557</t>
  </si>
  <si>
    <t>103/2557</t>
  </si>
  <si>
    <t>104/2557</t>
  </si>
  <si>
    <t>เครื่องหาพิกัน</t>
  </si>
  <si>
    <t>ล้อวัดระยะดิจิตอล</t>
  </si>
  <si>
    <t>089-51-001-2</t>
  </si>
  <si>
    <t>452-54-002</t>
  </si>
  <si>
    <t>454-51-001</t>
  </si>
  <si>
    <t>461-48-001</t>
  </si>
  <si>
    <t>464-48-0014</t>
  </si>
  <si>
    <t>464-48-0012</t>
  </si>
  <si>
    <t>464-48-0013</t>
  </si>
  <si>
    <t>464-48-0025</t>
  </si>
  <si>
    <t>464-48-0022</t>
  </si>
  <si>
    <t>464-48-002</t>
  </si>
  <si>
    <t>464-48-026</t>
  </si>
  <si>
    <t>ซื้อในหมวด</t>
  </si>
  <si>
    <t xml:space="preserve"> -  อาคารระบบประปาผิวดิน ขนาดใหญ่มาก หมู่ที่ 5</t>
  </si>
  <si>
    <t xml:space="preserve"> - อาคารระบบประปาผิวดิน ขนาดใหญ่มาก หมู่ที่ 10</t>
  </si>
  <si>
    <t>เจ้าหนี้เงินสะสม</t>
  </si>
  <si>
    <t>ลูกหนี้เงินสะสม</t>
  </si>
  <si>
    <t>รายละเอียดปรากฎตามหมายเหตุ 5</t>
  </si>
  <si>
    <t>หมายเหตุประกอบงบแสดงฐานะการเงิน</t>
  </si>
  <si>
    <t>สำหรับปีสิ้นสุดวันที่  ๓๐ กันยายน   ๒๕๕๙</t>
  </si>
  <si>
    <t>จำนวนเงินที่ได้รับอนุมัติ</t>
  </si>
  <si>
    <t>ยังไม่ได้ก่อหนี้</t>
  </si>
  <si>
    <t>รายละเอียดแนบท้ายหมายเหตุ  5  เงินสะสม</t>
  </si>
  <si>
    <t>หมวด</t>
  </si>
  <si>
    <t>ประเภท</t>
  </si>
  <si>
    <t>โครงการ</t>
  </si>
  <si>
    <t>- เงินเดือนพนักงานเทศบาลและลูกจ้างประจำ</t>
  </si>
  <si>
    <t>- ค่าตอบแทนพนักงานจ้าง</t>
  </si>
  <si>
    <t>-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</si>
</sst>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\(#,##0.00_);\(#,##0.00\)"/>
    <numFmt numFmtId="190" formatCode="d\ mmm\ yy"/>
    <numFmt numFmtId="191" formatCode="[$-D00041E]#,##0.00"/>
    <numFmt numFmtId="192" formatCode="[$-D00041E]#,##0"/>
  </numFmts>
  <fonts count="3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u/>
      <sz val="16"/>
      <name val="TH SarabunIT๙"/>
      <family val="2"/>
    </font>
    <font>
      <sz val="12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sz val="15"/>
      <name val="TH SarabunIT๙"/>
      <family val="2"/>
    </font>
    <font>
      <b/>
      <u val="double"/>
      <sz val="15"/>
      <name val="TH SarabunIT๙"/>
      <family val="2"/>
    </font>
    <font>
      <sz val="16"/>
      <name val="Angsana News"/>
      <family val="1"/>
    </font>
    <font>
      <b/>
      <u/>
      <sz val="15"/>
      <name val="TH SarabunIT๙"/>
      <family val="2"/>
    </font>
    <font>
      <sz val="11"/>
      <name val="TH SarabunIT๙"/>
      <family val="2"/>
    </font>
    <font>
      <u/>
      <sz val="16"/>
      <name val="TH SarabunIT๙"/>
      <family val="2"/>
    </font>
    <font>
      <sz val="11"/>
      <color indexed="8"/>
      <name val="TH SarabunIT๙"/>
      <family val="2"/>
    </font>
    <font>
      <sz val="12"/>
      <color indexed="8"/>
      <name val="TH SarabunIT๙"/>
      <family val="2"/>
    </font>
    <font>
      <b/>
      <sz val="12"/>
      <color indexed="8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rgb="FFFF0000"/>
      <name val="TH SarabunIT๙"/>
      <family val="2"/>
    </font>
    <font>
      <b/>
      <sz val="15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u/>
      <sz val="14"/>
      <name val="TH SarabunIT๙"/>
      <family val="2"/>
    </font>
    <font>
      <b/>
      <u/>
      <sz val="12"/>
      <color indexed="8"/>
      <name val="TH SarabunIT๙"/>
      <family val="2"/>
    </font>
    <font>
      <b/>
      <u val="double"/>
      <sz val="16"/>
      <name val="TH SarabunIT๙"/>
      <family val="2"/>
    </font>
    <font>
      <b/>
      <sz val="11"/>
      <color indexed="8"/>
      <name val="TH SarabunIT๙"/>
      <family val="2"/>
    </font>
    <font>
      <b/>
      <u val="singleAccounting"/>
      <sz val="12"/>
      <color indexed="8"/>
      <name val="TH SarabunIT๙"/>
      <family val="2"/>
    </font>
    <font>
      <b/>
      <sz val="14"/>
      <color indexed="8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17" fillId="0" borderId="0"/>
  </cellStyleXfs>
  <cellXfs count="36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7" fillId="0" borderId="1" xfId="6" applyFont="1" applyBorder="1" applyAlignment="1">
      <alignment horizontal="center"/>
    </xf>
    <xf numFmtId="43" fontId="7" fillId="0" borderId="0" xfId="6" applyFont="1" applyBorder="1" applyAlignment="1">
      <alignment horizontal="center"/>
    </xf>
    <xf numFmtId="43" fontId="7" fillId="0" borderId="0" xfId="6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7" fillId="0" borderId="2" xfId="6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6" applyFont="1" applyBorder="1" applyAlignment="1">
      <alignment horizontal="center"/>
    </xf>
    <xf numFmtId="0" fontId="6" fillId="0" borderId="5" xfId="0" applyFont="1" applyBorder="1"/>
    <xf numFmtId="43" fontId="6" fillId="0" borderId="6" xfId="6" applyFont="1" applyBorder="1" applyAlignment="1">
      <alignment horizontal="center" shrinkToFit="1"/>
    </xf>
    <xf numFmtId="43" fontId="6" fillId="0" borderId="7" xfId="6" applyFont="1" applyBorder="1"/>
    <xf numFmtId="43" fontId="6" fillId="0" borderId="8" xfId="6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43" fontId="6" fillId="0" borderId="11" xfId="6" applyFont="1" applyBorder="1" applyAlignment="1">
      <alignment horizontal="center" shrinkToFit="1"/>
    </xf>
    <xf numFmtId="43" fontId="6" fillId="0" borderId="9" xfId="6" applyFont="1" applyBorder="1"/>
    <xf numFmtId="43" fontId="6" fillId="0" borderId="12" xfId="6" applyFont="1" applyBorder="1"/>
    <xf numFmtId="59" fontId="6" fillId="0" borderId="10" xfId="0" applyNumberFormat="1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7" fillId="0" borderId="11" xfId="0" applyFont="1" applyBorder="1" applyAlignment="1">
      <alignment shrinkToFit="1"/>
    </xf>
    <xf numFmtId="43" fontId="7" fillId="0" borderId="9" xfId="6" applyFont="1" applyBorder="1"/>
    <xf numFmtId="0" fontId="6" fillId="0" borderId="8" xfId="0" applyFont="1" applyBorder="1"/>
    <xf numFmtId="43" fontId="6" fillId="0" borderId="0" xfId="6" applyFont="1" applyBorder="1"/>
    <xf numFmtId="0" fontId="7" fillId="0" borderId="0" xfId="0" applyFont="1"/>
    <xf numFmtId="43" fontId="7" fillId="0" borderId="4" xfId="6" applyFont="1" applyBorder="1"/>
    <xf numFmtId="0" fontId="6" fillId="0" borderId="0" xfId="0" applyFont="1" applyBorder="1"/>
    <xf numFmtId="43" fontId="7" fillId="0" borderId="1" xfId="6" applyFont="1" applyBorder="1"/>
    <xf numFmtId="43" fontId="7" fillId="0" borderId="0" xfId="6" applyFont="1" applyBorder="1"/>
    <xf numFmtId="0" fontId="9" fillId="0" borderId="0" xfId="0" applyFont="1" applyFill="1" applyBorder="1" applyAlignment="1"/>
    <xf numFmtId="0" fontId="1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43" fontId="6" fillId="0" borderId="0" xfId="1" applyFont="1" applyFill="1" applyBorder="1"/>
    <xf numFmtId="43" fontId="25" fillId="0" borderId="0" xfId="1" applyFont="1" applyBorder="1"/>
    <xf numFmtId="0" fontId="11" fillId="0" borderId="0" xfId="0" applyFont="1" applyFill="1" applyBorder="1" applyAlignment="1">
      <alignment horizontal="left"/>
    </xf>
    <xf numFmtId="43" fontId="25" fillId="0" borderId="0" xfId="1" applyNumberFormat="1" applyFont="1" applyBorder="1"/>
    <xf numFmtId="62" fontId="6" fillId="0" borderId="0" xfId="0" applyNumberFormat="1" applyFont="1" applyBorder="1"/>
    <xf numFmtId="0" fontId="12" fillId="0" borderId="0" xfId="0" applyFont="1" applyFill="1" applyBorder="1" applyAlignment="1">
      <alignment horizontal="left"/>
    </xf>
    <xf numFmtId="43" fontId="6" fillId="0" borderId="2" xfId="1" applyFont="1" applyBorder="1"/>
    <xf numFmtId="0" fontId="6" fillId="0" borderId="0" xfId="0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6" fillId="0" borderId="2" xfId="1" applyFont="1" applyFill="1" applyBorder="1"/>
    <xf numFmtId="0" fontId="7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43" fontId="7" fillId="0" borderId="0" xfId="1" applyFont="1" applyFill="1" applyBorder="1"/>
    <xf numFmtId="62" fontId="6" fillId="0" borderId="13" xfId="0" applyNumberFormat="1" applyFont="1" applyBorder="1"/>
    <xf numFmtId="4" fontId="7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43" fontId="15" fillId="0" borderId="0" xfId="1" applyFont="1" applyFill="1" applyBorder="1"/>
    <xf numFmtId="0" fontId="16" fillId="0" borderId="0" xfId="0" applyFont="1" applyFill="1" applyBorder="1" applyAlignment="1">
      <alignment horizontal="left"/>
    </xf>
    <xf numFmtId="43" fontId="15" fillId="0" borderId="0" xfId="1" applyFont="1" applyFill="1" applyBorder="1" applyAlignment="1">
      <alignment horizontal="left"/>
    </xf>
    <xf numFmtId="0" fontId="15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43" fontId="6" fillId="0" borderId="0" xfId="0" applyNumberFormat="1" applyFont="1" applyFill="1" applyBorder="1"/>
    <xf numFmtId="62" fontId="6" fillId="0" borderId="14" xfId="0" applyNumberFormat="1" applyFont="1" applyBorder="1"/>
    <xf numFmtId="43" fontId="13" fillId="0" borderId="0" xfId="1" applyFont="1" applyFill="1" applyBorder="1" applyAlignment="1">
      <alignment horizontal="left"/>
    </xf>
    <xf numFmtId="0" fontId="15" fillId="0" borderId="0" xfId="0" applyFont="1" applyFill="1" applyBorder="1" applyAlignment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43" fontId="26" fillId="0" borderId="0" xfId="1" applyFont="1" applyFill="1" applyBorder="1"/>
    <xf numFmtId="43" fontId="27" fillId="0" borderId="0" xfId="1" applyFont="1" applyFill="1" applyBorder="1"/>
    <xf numFmtId="43" fontId="27" fillId="0" borderId="0" xfId="1" applyFont="1" applyFill="1" applyBorder="1" applyAlignment="1">
      <alignment horizontal="center"/>
    </xf>
    <xf numFmtId="4" fontId="6" fillId="0" borderId="0" xfId="0" applyNumberFormat="1" applyFont="1" applyFill="1" applyBorder="1"/>
    <xf numFmtId="0" fontId="8" fillId="0" borderId="0" xfId="15" applyFont="1" applyBorder="1" applyAlignment="1"/>
    <xf numFmtId="0" fontId="15" fillId="0" borderId="0" xfId="15" applyFont="1" applyBorder="1" applyAlignment="1"/>
    <xf numFmtId="0" fontId="6" fillId="0" borderId="0" xfId="0" applyFont="1" applyFill="1" applyBorder="1" applyAlignment="1">
      <alignment horizontal="left"/>
    </xf>
    <xf numFmtId="0" fontId="25" fillId="0" borderId="0" xfId="0" applyFont="1"/>
    <xf numFmtId="62" fontId="6" fillId="0" borderId="6" xfId="0" applyNumberFormat="1" applyFont="1" applyBorder="1" applyAlignment="1"/>
    <xf numFmtId="62" fontId="6" fillId="0" borderId="11" xfId="0" applyNumberFormat="1" applyFont="1" applyBorder="1" applyAlignment="1"/>
    <xf numFmtId="62" fontId="7" fillId="0" borderId="15" xfId="0" applyNumberFormat="1" applyFont="1" applyBorder="1" applyAlignment="1"/>
    <xf numFmtId="43" fontId="7" fillId="0" borderId="0" xfId="6" applyFont="1" applyBorder="1" applyAlignment="1"/>
    <xf numFmtId="43" fontId="7" fillId="0" borderId="0" xfId="6" applyFont="1" applyAlignment="1"/>
    <xf numFmtId="0" fontId="6" fillId="0" borderId="0" xfId="0" applyFont="1" applyBorder="1" applyAlignment="1">
      <alignment horizontal="center"/>
    </xf>
    <xf numFmtId="0" fontId="25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87" fontId="25" fillId="0" borderId="9" xfId="1" applyNumberFormat="1" applyFont="1" applyBorder="1"/>
    <xf numFmtId="0" fontId="25" fillId="0" borderId="9" xfId="0" applyFont="1" applyBorder="1"/>
    <xf numFmtId="0" fontId="25" fillId="0" borderId="3" xfId="0" applyFont="1" applyBorder="1"/>
    <xf numFmtId="0" fontId="28" fillId="0" borderId="17" xfId="0" applyFont="1" applyBorder="1" applyAlignment="1">
      <alignment horizontal="center"/>
    </xf>
    <xf numFmtId="187" fontId="28" fillId="0" borderId="18" xfId="1" applyNumberFormat="1" applyFont="1" applyBorder="1"/>
    <xf numFmtId="59" fontId="6" fillId="0" borderId="10" xfId="16" applyNumberFormat="1" applyFont="1" applyBorder="1" applyAlignment="1">
      <alignment horizontal="center"/>
    </xf>
    <xf numFmtId="43" fontId="6" fillId="0" borderId="19" xfId="6" applyFont="1" applyBorder="1" applyAlignment="1">
      <alignment horizontal="center" shrinkToFit="1"/>
    </xf>
    <xf numFmtId="0" fontId="6" fillId="0" borderId="9" xfId="0" applyFont="1" applyBorder="1"/>
    <xf numFmtId="0" fontId="6" fillId="0" borderId="16" xfId="0" applyFont="1" applyBorder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43" fontId="13" fillId="0" borderId="0" xfId="1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3" fillId="0" borderId="0" xfId="0" applyFont="1" applyFill="1" applyBorder="1"/>
    <xf numFmtId="43" fontId="13" fillId="0" borderId="0" xfId="1" applyFont="1" applyFill="1" applyBorder="1" applyAlignment="1">
      <alignment horizontal="center"/>
    </xf>
    <xf numFmtId="0" fontId="19" fillId="0" borderId="0" xfId="0" applyFont="1"/>
    <xf numFmtId="43" fontId="15" fillId="0" borderId="0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62" fontId="20" fillId="0" borderId="0" xfId="0" applyNumberFormat="1" applyFont="1" applyBorder="1"/>
    <xf numFmtId="43" fontId="13" fillId="0" borderId="14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14" applyFont="1" applyFill="1" applyBorder="1"/>
    <xf numFmtId="187" fontId="6" fillId="0" borderId="0" xfId="1" applyNumberFormat="1" applyFont="1" applyFill="1" applyBorder="1"/>
    <xf numFmtId="49" fontId="6" fillId="0" borderId="0" xfId="14" applyNumberFormat="1" applyFont="1" applyFill="1" applyBorder="1"/>
    <xf numFmtId="49" fontId="6" fillId="0" borderId="0" xfId="14" applyNumberFormat="1" applyFont="1" applyFill="1" applyBorder="1" applyAlignment="1">
      <alignment horizontal="center"/>
    </xf>
    <xf numFmtId="187" fontId="7" fillId="0" borderId="14" xfId="1" applyNumberFormat="1" applyFont="1" applyFill="1" applyBorder="1"/>
    <xf numFmtId="187" fontId="7" fillId="0" borderId="0" xfId="1" applyNumberFormat="1" applyFont="1" applyFill="1" applyBorder="1"/>
    <xf numFmtId="0" fontId="7" fillId="0" borderId="0" xfId="0" applyFont="1" applyBorder="1" applyAlignment="1">
      <alignment horizontal="left"/>
    </xf>
    <xf numFmtId="59" fontId="6" fillId="0" borderId="9" xfId="0" applyNumberFormat="1" applyFont="1" applyBorder="1" applyAlignment="1">
      <alignment horizontal="center"/>
    </xf>
    <xf numFmtId="43" fontId="6" fillId="0" borderId="9" xfId="1" applyFont="1" applyBorder="1"/>
    <xf numFmtId="43" fontId="6" fillId="0" borderId="0" xfId="8" applyFont="1"/>
    <xf numFmtId="43" fontId="6" fillId="0" borderId="0" xfId="8" applyFont="1" applyBorder="1"/>
    <xf numFmtId="43" fontId="25" fillId="0" borderId="0" xfId="0" applyNumberFormat="1" applyFont="1"/>
    <xf numFmtId="188" fontId="7" fillId="0" borderId="1" xfId="8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43" fontId="6" fillId="0" borderId="23" xfId="8" applyFont="1" applyBorder="1"/>
    <xf numFmtId="43" fontId="6" fillId="0" borderId="24" xfId="8" applyFont="1" applyBorder="1"/>
    <xf numFmtId="188" fontId="6" fillId="0" borderId="23" xfId="8" applyNumberFormat="1" applyFont="1" applyBorder="1"/>
    <xf numFmtId="0" fontId="6" fillId="0" borderId="23" xfId="0" applyFont="1" applyBorder="1"/>
    <xf numFmtId="43" fontId="6" fillId="0" borderId="23" xfId="8" applyNumberFormat="1" applyFont="1" applyBorder="1"/>
    <xf numFmtId="0" fontId="6" fillId="0" borderId="25" xfId="0" applyFont="1" applyBorder="1" applyAlignment="1">
      <alignment horizontal="left"/>
    </xf>
    <xf numFmtId="43" fontId="6" fillId="0" borderId="25" xfId="8" applyNumberFormat="1" applyFont="1" applyBorder="1"/>
    <xf numFmtId="0" fontId="6" fillId="0" borderId="18" xfId="0" applyFont="1" applyBorder="1"/>
    <xf numFmtId="43" fontId="6" fillId="0" borderId="18" xfId="8" applyNumberFormat="1" applyFont="1" applyBorder="1"/>
    <xf numFmtId="43" fontId="6" fillId="0" borderId="26" xfId="8" applyNumberFormat="1" applyFont="1" applyBorder="1"/>
    <xf numFmtId="188" fontId="6" fillId="0" borderId="18" xfId="8" applyNumberFormat="1" applyFont="1" applyBorder="1"/>
    <xf numFmtId="0" fontId="7" fillId="0" borderId="15" xfId="0" applyFont="1" applyBorder="1" applyAlignment="1">
      <alignment horizontal="center"/>
    </xf>
    <xf numFmtId="43" fontId="7" fillId="0" borderId="15" xfId="8" applyNumberFormat="1" applyFont="1" applyBorder="1"/>
    <xf numFmtId="43" fontId="7" fillId="0" borderId="27" xfId="8" applyNumberFormat="1" applyFont="1" applyBorder="1"/>
    <xf numFmtId="188" fontId="7" fillId="0" borderId="20" xfId="8" applyNumberFormat="1" applyFont="1" applyBorder="1" applyAlignment="1">
      <alignment horizontal="center"/>
    </xf>
    <xf numFmtId="188" fontId="7" fillId="0" borderId="18" xfId="8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1" fillId="0" borderId="20" xfId="0" applyFont="1" applyBorder="1"/>
    <xf numFmtId="188" fontId="6" fillId="0" borderId="20" xfId="8" applyNumberFormat="1" applyFont="1" applyBorder="1"/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88" fontId="6" fillId="0" borderId="0" xfId="0" applyNumberFormat="1" applyFont="1"/>
    <xf numFmtId="0" fontId="11" fillId="0" borderId="9" xfId="0" applyFont="1" applyBorder="1"/>
    <xf numFmtId="0" fontId="6" fillId="0" borderId="3" xfId="0" applyFont="1" applyBorder="1" applyAlignment="1"/>
    <xf numFmtId="0" fontId="6" fillId="0" borderId="1" xfId="0" applyFont="1" applyBorder="1" applyAlignment="1"/>
    <xf numFmtId="188" fontId="6" fillId="0" borderId="24" xfId="0" applyNumberFormat="1" applyFont="1" applyBorder="1" applyAlignment="1">
      <alignment horizontal="center"/>
    </xf>
    <xf numFmtId="188" fontId="6" fillId="0" borderId="28" xfId="0" applyNumberFormat="1" applyFont="1" applyBorder="1"/>
    <xf numFmtId="0" fontId="7" fillId="0" borderId="0" xfId="0" applyFont="1" applyAlignment="1"/>
    <xf numFmtId="43" fontId="28" fillId="0" borderId="14" xfId="0" applyNumberFormat="1" applyFont="1" applyBorder="1"/>
    <xf numFmtId="43" fontId="6" fillId="0" borderId="0" xfId="8" applyFont="1" applyAlignment="1">
      <alignment horizontal="center"/>
    </xf>
    <xf numFmtId="43" fontId="6" fillId="0" borderId="0" xfId="8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6" fillId="0" borderId="11" xfId="0" applyFont="1" applyBorder="1"/>
    <xf numFmtId="43" fontId="6" fillId="0" borderId="9" xfId="8" applyFont="1" applyBorder="1"/>
    <xf numFmtId="43" fontId="6" fillId="0" borderId="12" xfId="8" applyFont="1" applyBorder="1"/>
    <xf numFmtId="0" fontId="7" fillId="0" borderId="5" xfId="16" applyFont="1" applyBorder="1" applyAlignment="1">
      <alignment horizontal="left"/>
    </xf>
    <xf numFmtId="0" fontId="6" fillId="0" borderId="5" xfId="16" applyFont="1" applyBorder="1" applyAlignment="1">
      <alignment horizontal="left"/>
    </xf>
    <xf numFmtId="0" fontId="6" fillId="0" borderId="12" xfId="0" applyFont="1" applyBorder="1"/>
    <xf numFmtId="43" fontId="7" fillId="0" borderId="0" xfId="1" applyFont="1" applyFill="1" applyBorder="1" applyAlignment="1">
      <alignment horizontal="right"/>
    </xf>
    <xf numFmtId="43" fontId="6" fillId="0" borderId="10" xfId="1" applyFont="1" applyBorder="1" applyAlignment="1">
      <alignment horizontal="center"/>
    </xf>
    <xf numFmtId="43" fontId="6" fillId="0" borderId="11" xfId="1" applyFont="1" applyBorder="1"/>
    <xf numFmtId="43" fontId="6" fillId="0" borderId="12" xfId="1" applyFont="1" applyBorder="1"/>
    <xf numFmtId="43" fontId="6" fillId="0" borderId="12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1" xfId="1" applyFont="1" applyBorder="1"/>
    <xf numFmtId="43" fontId="7" fillId="0" borderId="9" xfId="1" applyFont="1" applyBorder="1"/>
    <xf numFmtId="43" fontId="6" fillId="0" borderId="16" xfId="1" applyFont="1" applyBorder="1"/>
    <xf numFmtId="43" fontId="6" fillId="0" borderId="19" xfId="1" applyFont="1" applyBorder="1"/>
    <xf numFmtId="43" fontId="7" fillId="0" borderId="29" xfId="1" applyFont="1" applyBorder="1" applyAlignment="1">
      <alignment horizontal="center"/>
    </xf>
    <xf numFmtId="43" fontId="7" fillId="0" borderId="30" xfId="1" applyFont="1" applyBorder="1"/>
    <xf numFmtId="43" fontId="7" fillId="0" borderId="16" xfId="1" applyFont="1" applyBorder="1"/>
    <xf numFmtId="43" fontId="7" fillId="0" borderId="31" xfId="1" applyFont="1" applyBorder="1"/>
    <xf numFmtId="43" fontId="6" fillId="0" borderId="32" xfId="1" applyFont="1" applyBorder="1" applyAlignment="1">
      <alignment horizontal="center"/>
    </xf>
    <xf numFmtId="43" fontId="6" fillId="0" borderId="33" xfId="1" applyFont="1" applyBorder="1"/>
    <xf numFmtId="0" fontId="25" fillId="0" borderId="18" xfId="0" applyFont="1" applyBorder="1"/>
    <xf numFmtId="0" fontId="8" fillId="0" borderId="0" xfId="0" applyFont="1"/>
    <xf numFmtId="188" fontId="22" fillId="0" borderId="1" xfId="8" applyNumberFormat="1" applyFont="1" applyBorder="1" applyAlignment="1">
      <alignment horizontal="center"/>
    </xf>
    <xf numFmtId="188" fontId="23" fillId="0" borderId="15" xfId="8" applyNumberFormat="1" applyFont="1" applyBorder="1"/>
    <xf numFmtId="0" fontId="22" fillId="0" borderId="1" xfId="0" applyFont="1" applyBorder="1" applyAlignment="1">
      <alignment horizontal="center"/>
    </xf>
    <xf numFmtId="188" fontId="22" fillId="0" borderId="1" xfId="8" applyNumberFormat="1" applyFont="1" applyBorder="1" applyAlignment="1">
      <alignment horizontal="right"/>
    </xf>
    <xf numFmtId="0" fontId="8" fillId="0" borderId="0" xfId="0" applyFont="1" applyBorder="1"/>
    <xf numFmtId="188" fontId="22" fillId="0" borderId="1" xfId="2" applyNumberFormat="1" applyFont="1" applyBorder="1" applyAlignment="1">
      <alignment horizontal="right"/>
    </xf>
    <xf numFmtId="188" fontId="23" fillId="0" borderId="15" xfId="8" applyNumberFormat="1" applyFont="1" applyBorder="1" applyAlignment="1">
      <alignment horizontal="right"/>
    </xf>
    <xf numFmtId="188" fontId="21" fillId="0" borderId="1" xfId="8" applyNumberFormat="1" applyFont="1" applyBorder="1" applyAlignment="1">
      <alignment horizontal="center"/>
    </xf>
    <xf numFmtId="43" fontId="25" fillId="0" borderId="9" xfId="8" applyFont="1" applyBorder="1"/>
    <xf numFmtId="0" fontId="11" fillId="0" borderId="25" xfId="16" applyFont="1" applyBorder="1" applyAlignment="1">
      <alignment horizontal="left"/>
    </xf>
    <xf numFmtId="0" fontId="6" fillId="0" borderId="0" xfId="16" applyFont="1" applyBorder="1" applyAlignment="1">
      <alignment horizontal="left"/>
    </xf>
    <xf numFmtId="43" fontId="7" fillId="0" borderId="1" xfId="8" applyFont="1" applyBorder="1" applyAlignment="1">
      <alignment horizontal="center" vertical="center" wrapText="1"/>
    </xf>
    <xf numFmtId="43" fontId="6" fillId="0" borderId="1" xfId="8" applyFont="1" applyBorder="1" applyAlignment="1">
      <alignment horizontal="center" vertical="center" wrapText="1"/>
    </xf>
    <xf numFmtId="0" fontId="11" fillId="0" borderId="24" xfId="0" applyFont="1" applyBorder="1"/>
    <xf numFmtId="0" fontId="6" fillId="0" borderId="28" xfId="0" applyFont="1" applyBorder="1"/>
    <xf numFmtId="0" fontId="6" fillId="0" borderId="25" xfId="0" applyFont="1" applyBorder="1"/>
    <xf numFmtId="0" fontId="6" fillId="0" borderId="22" xfId="0" applyFont="1" applyBorder="1"/>
    <xf numFmtId="43" fontId="6" fillId="0" borderId="0" xfId="0" applyNumberFormat="1" applyFont="1"/>
    <xf numFmtId="43" fontId="6" fillId="0" borderId="23" xfId="8" applyFont="1" applyBorder="1" applyAlignment="1">
      <alignment horizontal="center"/>
    </xf>
    <xf numFmtId="0" fontId="6" fillId="0" borderId="27" xfId="0" applyFont="1" applyBorder="1"/>
    <xf numFmtId="0" fontId="7" fillId="0" borderId="34" xfId="0" applyFont="1" applyBorder="1" applyAlignment="1">
      <alignment horizontal="center"/>
    </xf>
    <xf numFmtId="43" fontId="6" fillId="0" borderId="15" xfId="8" applyFont="1" applyBorder="1"/>
    <xf numFmtId="0" fontId="11" fillId="0" borderId="25" xfId="0" applyFont="1" applyBorder="1"/>
    <xf numFmtId="43" fontId="6" fillId="0" borderId="23" xfId="8" applyFont="1" applyBorder="1" applyAlignment="1">
      <alignment horizontal="right"/>
    </xf>
    <xf numFmtId="39" fontId="6" fillId="0" borderId="23" xfId="8" applyNumberFormat="1" applyFont="1" applyBorder="1" applyAlignment="1"/>
    <xf numFmtId="0" fontId="6" fillId="0" borderId="26" xfId="0" applyFont="1" applyBorder="1"/>
    <xf numFmtId="0" fontId="6" fillId="0" borderId="21" xfId="0" applyFont="1" applyBorder="1"/>
    <xf numFmtId="43" fontId="6" fillId="0" borderId="18" xfId="8" applyFont="1" applyBorder="1"/>
    <xf numFmtId="0" fontId="6" fillId="0" borderId="3" xfId="0" applyFont="1" applyBorder="1"/>
    <xf numFmtId="39" fontId="6" fillId="0" borderId="35" xfId="8" applyNumberFormat="1" applyFont="1" applyBorder="1"/>
    <xf numFmtId="0" fontId="13" fillId="0" borderId="0" xfId="0" applyFont="1" applyFill="1" applyBorder="1" applyAlignment="1">
      <alignment horizontal="left"/>
    </xf>
    <xf numFmtId="43" fontId="25" fillId="0" borderId="0" xfId="1" applyFont="1"/>
    <xf numFmtId="43" fontId="25" fillId="0" borderId="14" xfId="0" applyNumberFormat="1" applyFont="1" applyBorder="1"/>
    <xf numFmtId="0" fontId="28" fillId="0" borderId="0" xfId="0" applyFont="1" applyAlignment="1">
      <alignment horizontal="center"/>
    </xf>
    <xf numFmtId="0" fontId="25" fillId="0" borderId="9" xfId="0" applyFont="1" applyBorder="1" applyAlignment="1">
      <alignment horizontal="center"/>
    </xf>
    <xf numFmtId="62" fontId="6" fillId="0" borderId="16" xfId="0" applyNumberFormat="1" applyFont="1" applyBorder="1" applyAlignment="1"/>
    <xf numFmtId="43" fontId="6" fillId="0" borderId="16" xfId="6" applyFont="1" applyBorder="1"/>
    <xf numFmtId="43" fontId="6" fillId="0" borderId="16" xfId="8" applyFont="1" applyBorder="1"/>
    <xf numFmtId="43" fontId="6" fillId="0" borderId="16" xfId="6" applyFont="1" applyBorder="1" applyAlignment="1">
      <alignment horizontal="center" shrinkToFit="1"/>
    </xf>
    <xf numFmtId="0" fontId="28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0" fontId="8" fillId="0" borderId="22" xfId="0" applyFont="1" applyBorder="1"/>
    <xf numFmtId="43" fontId="6" fillId="0" borderId="0" xfId="0" applyNumberFormat="1" applyFont="1" applyAlignment="1">
      <alignment horizontal="center"/>
    </xf>
    <xf numFmtId="43" fontId="6" fillId="0" borderId="22" xfId="8" applyFont="1" applyBorder="1"/>
    <xf numFmtId="43" fontId="6" fillId="0" borderId="18" xfId="1" applyFont="1" applyBorder="1"/>
    <xf numFmtId="0" fontId="30" fillId="0" borderId="0" xfId="0" applyFont="1"/>
    <xf numFmtId="0" fontId="29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43" fontId="8" fillId="0" borderId="0" xfId="8" applyFont="1"/>
    <xf numFmtId="0" fontId="8" fillId="0" borderId="0" xfId="0" applyFont="1" applyAlignment="1">
      <alignment horizontal="left"/>
    </xf>
    <xf numFmtId="43" fontId="30" fillId="0" borderId="0" xfId="0" applyNumberFormat="1" applyFont="1"/>
    <xf numFmtId="43" fontId="29" fillId="0" borderId="14" xfId="8" applyFont="1" applyBorder="1" applyAlignment="1">
      <alignment horizontal="left"/>
    </xf>
    <xf numFmtId="59" fontId="8" fillId="0" borderId="0" xfId="0" applyNumberFormat="1" applyFont="1" applyBorder="1" applyAlignment="1">
      <alignment horizontal="center"/>
    </xf>
    <xf numFmtId="43" fontId="8" fillId="0" borderId="0" xfId="8" applyFont="1" applyBorder="1"/>
    <xf numFmtId="43" fontId="30" fillId="0" borderId="0" xfId="1" applyFont="1"/>
    <xf numFmtId="43" fontId="8" fillId="0" borderId="0" xfId="1" applyFont="1" applyBorder="1"/>
    <xf numFmtId="188" fontId="22" fillId="0" borderId="18" xfId="8" applyNumberFormat="1" applyFont="1" applyBorder="1"/>
    <xf numFmtId="188" fontId="23" fillId="0" borderId="1" xfId="8" applyNumberFormat="1" applyFont="1" applyBorder="1"/>
    <xf numFmtId="188" fontId="22" fillId="0" borderId="1" xfId="8" applyNumberFormat="1" applyFont="1" applyBorder="1"/>
    <xf numFmtId="0" fontId="22" fillId="0" borderId="1" xfId="0" applyFont="1" applyBorder="1"/>
    <xf numFmtId="188" fontId="22" fillId="0" borderId="1" xfId="8" applyNumberFormat="1" applyFont="1" applyFill="1" applyBorder="1" applyAlignment="1">
      <alignment horizontal="center"/>
    </xf>
    <xf numFmtId="188" fontId="22" fillId="0" borderId="0" xfId="8" applyNumberFormat="1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22" fillId="0" borderId="1" xfId="0" applyFont="1" applyFill="1" applyBorder="1"/>
    <xf numFmtId="0" fontId="12" fillId="0" borderId="1" xfId="0" applyFont="1" applyBorder="1"/>
    <xf numFmtId="0" fontId="12" fillId="0" borderId="0" xfId="0" applyFont="1"/>
    <xf numFmtId="188" fontId="22" fillId="0" borderId="18" xfId="8" applyNumberFormat="1" applyFont="1" applyBorder="1" applyAlignment="1">
      <alignment horizontal="right"/>
    </xf>
    <xf numFmtId="188" fontId="23" fillId="0" borderId="23" xfId="8" applyNumberFormat="1" applyFont="1" applyBorder="1"/>
    <xf numFmtId="188" fontId="22" fillId="0" borderId="1" xfId="2" applyNumberFormat="1" applyFont="1" applyBorder="1"/>
    <xf numFmtId="188" fontId="23" fillId="0" borderId="1" xfId="8" applyNumberFormat="1" applyFont="1" applyBorder="1" applyAlignment="1">
      <alignment horizontal="center"/>
    </xf>
    <xf numFmtId="188" fontId="22" fillId="0" borderId="1" xfId="8" applyNumberFormat="1" applyFont="1" applyFill="1" applyBorder="1"/>
    <xf numFmtId="0" fontId="12" fillId="0" borderId="1" xfId="0" applyFont="1" applyBorder="1" applyAlignment="1">
      <alignment horizontal="center"/>
    </xf>
    <xf numFmtId="188" fontId="22" fillId="0" borderId="1" xfId="8" applyNumberFormat="1" applyFont="1" applyFill="1" applyBorder="1" applyAlignment="1">
      <alignment horizontal="right"/>
    </xf>
    <xf numFmtId="188" fontId="23" fillId="0" borderId="1" xfId="8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188" fontId="22" fillId="2" borderId="1" xfId="8" applyNumberFormat="1" applyFont="1" applyFill="1" applyBorder="1"/>
    <xf numFmtId="188" fontId="22" fillId="2" borderId="18" xfId="8" applyNumberFormat="1" applyFont="1" applyFill="1" applyBorder="1" applyAlignment="1">
      <alignment horizontal="right"/>
    </xf>
    <xf numFmtId="188" fontId="23" fillId="0" borderId="18" xfId="8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43" fontId="6" fillId="0" borderId="13" xfId="8" applyFont="1" applyBorder="1"/>
    <xf numFmtId="0" fontId="6" fillId="0" borderId="0" xfId="0" applyFont="1" applyAlignment="1">
      <alignment horizontal="left"/>
    </xf>
    <xf numFmtId="43" fontId="6" fillId="0" borderId="14" xfId="8" applyFont="1" applyBorder="1"/>
    <xf numFmtId="43" fontId="6" fillId="0" borderId="14" xfId="0" applyNumberFormat="1" applyFont="1" applyBorder="1"/>
    <xf numFmtId="0" fontId="6" fillId="0" borderId="2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3" fontId="0" fillId="0" borderId="0" xfId="0" applyNumberFormat="1"/>
    <xf numFmtId="0" fontId="22" fillId="0" borderId="0" xfId="0" applyFont="1"/>
    <xf numFmtId="188" fontId="23" fillId="0" borderId="18" xfId="8" applyNumberFormat="1" applyFont="1" applyBorder="1"/>
    <xf numFmtId="0" fontId="12" fillId="0" borderId="0" xfId="0" applyFont="1" applyBorder="1"/>
    <xf numFmtId="188" fontId="22" fillId="0" borderId="1" xfId="2" applyNumberFormat="1" applyFont="1" applyBorder="1" applyAlignment="1">
      <alignment horizontal="center"/>
    </xf>
    <xf numFmtId="188" fontId="34" fillId="0" borderId="15" xfId="8" applyNumberFormat="1" applyFont="1" applyFill="1" applyBorder="1" applyAlignment="1">
      <alignment horizontal="right"/>
    </xf>
    <xf numFmtId="188" fontId="23" fillId="0" borderId="15" xfId="8" applyNumberFormat="1" applyFont="1" applyBorder="1" applyAlignment="1">
      <alignment horizontal="center"/>
    </xf>
    <xf numFmtId="188" fontId="35" fillId="0" borderId="1" xfId="8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43" fontId="29" fillId="0" borderId="14" xfId="8" applyFont="1" applyBorder="1"/>
    <xf numFmtId="43" fontId="6" fillId="0" borderId="0" xfId="8" applyFont="1" applyFill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90" fontId="6" fillId="0" borderId="9" xfId="0" quotePrefix="1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91" fontId="25" fillId="0" borderId="9" xfId="1" applyNumberFormat="1" applyFont="1" applyBorder="1"/>
    <xf numFmtId="0" fontId="7" fillId="0" borderId="9" xfId="0" applyFont="1" applyBorder="1" applyAlignment="1">
      <alignment horizontal="center"/>
    </xf>
    <xf numFmtId="191" fontId="6" fillId="0" borderId="9" xfId="0" applyNumberFormat="1" applyFont="1" applyBorder="1" applyAlignment="1">
      <alignment horizontal="right"/>
    </xf>
    <xf numFmtId="43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15" fontId="6" fillId="0" borderId="16" xfId="0" quotePrefix="1" applyNumberFormat="1" applyFont="1" applyBorder="1" applyAlignment="1">
      <alignment horizontal="center"/>
    </xf>
    <xf numFmtId="192" fontId="25" fillId="0" borderId="16" xfId="1" applyNumberFormat="1" applyFont="1" applyBorder="1"/>
    <xf numFmtId="191" fontId="25" fillId="0" borderId="16" xfId="1" applyNumberFormat="1" applyFont="1" applyBorder="1"/>
    <xf numFmtId="191" fontId="28" fillId="0" borderId="1" xfId="1" applyNumberFormat="1" applyFont="1" applyBorder="1"/>
    <xf numFmtId="191" fontId="37" fillId="0" borderId="1" xfId="1" applyNumberFormat="1" applyFont="1" applyBorder="1"/>
    <xf numFmtId="43" fontId="25" fillId="0" borderId="1" xfId="1" applyFont="1" applyBorder="1"/>
    <xf numFmtId="191" fontId="25" fillId="0" borderId="1" xfId="1" applyNumberFormat="1" applyFont="1" applyBorder="1"/>
    <xf numFmtId="43" fontId="6" fillId="0" borderId="0" xfId="1" applyFont="1"/>
    <xf numFmtId="49" fontId="6" fillId="0" borderId="9" xfId="0" applyNumberFormat="1" applyFont="1" applyBorder="1" applyAlignment="1">
      <alignment horizontal="left"/>
    </xf>
    <xf numFmtId="190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191" fontId="25" fillId="0" borderId="7" xfId="1" applyNumberFormat="1" applyFont="1" applyBorder="1"/>
    <xf numFmtId="0" fontId="7" fillId="0" borderId="7" xfId="0" applyFont="1" applyBorder="1" applyAlignment="1">
      <alignment horizontal="center"/>
    </xf>
    <xf numFmtId="191" fontId="6" fillId="0" borderId="7" xfId="0" applyNumberFormat="1" applyFont="1" applyBorder="1" applyAlignment="1">
      <alignment horizontal="right"/>
    </xf>
    <xf numFmtId="43" fontId="7" fillId="0" borderId="7" xfId="0" applyNumberFormat="1" applyFont="1" applyBorder="1" applyAlignment="1">
      <alignment horizontal="center"/>
    </xf>
    <xf numFmtId="191" fontId="25" fillId="0" borderId="7" xfId="1" applyNumberFormat="1" applyFont="1" applyBorder="1" applyAlignment="1">
      <alignment horizontal="center"/>
    </xf>
    <xf numFmtId="191" fontId="25" fillId="0" borderId="9" xfId="1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7" fillId="0" borderId="1" xfId="8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8" fontId="7" fillId="0" borderId="3" xfId="8" applyNumberFormat="1" applyFont="1" applyBorder="1" applyAlignment="1">
      <alignment horizontal="center"/>
    </xf>
    <xf numFmtId="188" fontId="7" fillId="0" borderId="17" xfId="8" applyNumberFormat="1" applyFont="1" applyBorder="1" applyAlignment="1">
      <alignment horizontal="center"/>
    </xf>
    <xf numFmtId="188" fontId="7" fillId="0" borderId="1" xfId="0" applyNumberFormat="1" applyFont="1" applyBorder="1" applyAlignment="1">
      <alignment horizontal="center" vertical="center"/>
    </xf>
    <xf numFmtId="188" fontId="7" fillId="0" borderId="1" xfId="8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188" fontId="36" fillId="0" borderId="13" xfId="8" applyNumberFormat="1" applyFont="1" applyBorder="1" applyAlignment="1">
      <alignment horizontal="center"/>
    </xf>
    <xf numFmtId="43" fontId="7" fillId="0" borderId="0" xfId="6" applyFont="1" applyBorder="1" applyAlignment="1">
      <alignment horizontal="center"/>
    </xf>
    <xf numFmtId="5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5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5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28" fillId="0" borderId="0" xfId="0" applyFont="1" applyAlignment="1">
      <alignment horizontal="center"/>
    </xf>
    <xf numFmtId="0" fontId="11" fillId="0" borderId="36" xfId="16" applyFont="1" applyBorder="1" applyAlignment="1">
      <alignment horizontal="left"/>
    </xf>
    <xf numFmtId="0" fontId="11" fillId="0" borderId="37" xfId="16" applyFont="1" applyBorder="1" applyAlignment="1">
      <alignment horizontal="left"/>
    </xf>
    <xf numFmtId="0" fontId="11" fillId="0" borderId="10" xfId="16" applyFont="1" applyBorder="1" applyAlignment="1">
      <alignment horizontal="left"/>
    </xf>
    <xf numFmtId="0" fontId="7" fillId="0" borderId="11" xfId="16" applyFont="1" applyBorder="1" applyAlignment="1">
      <alignment horizontal="left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15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5" fontId="7" fillId="0" borderId="1" xfId="0" quotePrefix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5" fillId="0" borderId="17" xfId="0" applyFont="1" applyBorder="1"/>
    <xf numFmtId="0" fontId="6" fillId="0" borderId="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29" fillId="0" borderId="0" xfId="0" applyFont="1" applyAlignment="1">
      <alignment horizontal="center"/>
    </xf>
  </cellXfs>
  <cellStyles count="17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2 3" xfId="4"/>
    <cellStyle name="เครื่องหมายจุลภาค 2 4" xfId="5"/>
    <cellStyle name="เครื่องหมายจุลภาค 3" xfId="6"/>
    <cellStyle name="เครื่องหมายจุลภาค 3 2" xfId="7"/>
    <cellStyle name="เครื่องหมายจุลภาค 4" xfId="8"/>
    <cellStyle name="ปกติ" xfId="0" builtinId="0"/>
    <cellStyle name="ปกติ 2" xfId="9"/>
    <cellStyle name="ปกติ 2 2" xfId="10"/>
    <cellStyle name="ปกติ 2 3" xfId="11"/>
    <cellStyle name="ปกติ 2 4" xfId="12"/>
    <cellStyle name="ปกติ 3 2" xfId="13"/>
    <cellStyle name="ปกติ_Sheet1" xfId="14"/>
    <cellStyle name="ปกติ_งบทรัพย์สิน" xfId="15"/>
    <cellStyle name="ปกติ_งบปีเอ๋นะ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60615</xdr:colOff>
      <xdr:row>26</xdr:row>
      <xdr:rowOff>17318</xdr:rowOff>
    </xdr:from>
    <xdr:to>
      <xdr:col>2</xdr:col>
      <xdr:colOff>1801091</xdr:colOff>
      <xdr:row>30</xdr:row>
      <xdr:rowOff>96920</xdr:rowOff>
    </xdr:to>
    <xdr:sp macro="" textlink="">
      <xdr:nvSpPr>
        <xdr:cNvPr id="2" name="TextBox 1"/>
        <xdr:cNvSpPr txBox="1"/>
      </xdr:nvSpPr>
      <xdr:spPr>
        <a:xfrm>
          <a:off x="60615" y="6840682"/>
          <a:ext cx="2234044" cy="11186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(นางจันทร์เพ็ญ  เขื่อนพงษ์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 รองปลัดเทศบาลตำบลซาง รักษาการ                      ผู้อำนวยการกองคลัง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3</xdr:col>
      <xdr:colOff>1011092</xdr:colOff>
      <xdr:row>26</xdr:row>
      <xdr:rowOff>8659</xdr:rowOff>
    </xdr:from>
    <xdr:to>
      <xdr:col>6</xdr:col>
      <xdr:colOff>406976</xdr:colOff>
      <xdr:row>29</xdr:row>
      <xdr:rowOff>181843</xdr:rowOff>
    </xdr:to>
    <xdr:sp macro="" textlink="">
      <xdr:nvSpPr>
        <xdr:cNvPr id="3" name="TextBox 2"/>
        <xdr:cNvSpPr txBox="1"/>
      </xdr:nvSpPr>
      <xdr:spPr>
        <a:xfrm>
          <a:off x="4448751" y="6832023"/>
          <a:ext cx="2227407" cy="952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ด.ต.................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(สุระ  คงเกษม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นายกเทศมนตรีตำบลซาง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2</xdr:col>
      <xdr:colOff>1775115</xdr:colOff>
      <xdr:row>25</xdr:row>
      <xdr:rowOff>216477</xdr:rowOff>
    </xdr:from>
    <xdr:to>
      <xdr:col>3</xdr:col>
      <xdr:colOff>995796</xdr:colOff>
      <xdr:row>29</xdr:row>
      <xdr:rowOff>173181</xdr:rowOff>
    </xdr:to>
    <xdr:sp macro="" textlink="">
      <xdr:nvSpPr>
        <xdr:cNvPr id="4" name="TextBox 3"/>
        <xdr:cNvSpPr txBox="1"/>
      </xdr:nvSpPr>
      <xdr:spPr>
        <a:xfrm>
          <a:off x="2268683" y="6780068"/>
          <a:ext cx="2164772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(นายสมบัติ  บินตะคุ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ปลัดเทศบาลตำบลซาง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549</xdr:row>
      <xdr:rowOff>23812</xdr:rowOff>
    </xdr:from>
    <xdr:to>
      <xdr:col>7</xdr:col>
      <xdr:colOff>873125</xdr:colOff>
      <xdr:row>553</xdr:row>
      <xdr:rowOff>150812</xdr:rowOff>
    </xdr:to>
    <xdr:sp macro="" textlink="">
      <xdr:nvSpPr>
        <xdr:cNvPr id="3" name="วงเล็บปีกกาขวา 2"/>
        <xdr:cNvSpPr/>
      </xdr:nvSpPr>
      <xdr:spPr>
        <a:xfrm>
          <a:off x="6276975" y="110047087"/>
          <a:ext cx="158750" cy="927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1117025</xdr:colOff>
      <xdr:row>32</xdr:row>
      <xdr:rowOff>225136</xdr:rowOff>
    </xdr:from>
    <xdr:to>
      <xdr:col>3</xdr:col>
      <xdr:colOff>1253838</xdr:colOff>
      <xdr:row>37</xdr:row>
      <xdr:rowOff>44965</xdr:rowOff>
    </xdr:to>
    <xdr:sp macro="" textlink="">
      <xdr:nvSpPr>
        <xdr:cNvPr id="2" name="TextBox 1"/>
        <xdr:cNvSpPr txBox="1"/>
      </xdr:nvSpPr>
      <xdr:spPr>
        <a:xfrm>
          <a:off x="1316184" y="8503227"/>
          <a:ext cx="3219449" cy="11186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(นางจันทร์เพ็ญ  เขื่อนพงษ์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 รองปลัดเทศบาลตำบลซาง รักษาการ                      ผู้อำนวยการกองคลัง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335683</xdr:colOff>
      <xdr:row>32</xdr:row>
      <xdr:rowOff>181843</xdr:rowOff>
    </xdr:from>
    <xdr:to>
      <xdr:col>11</xdr:col>
      <xdr:colOff>77931</xdr:colOff>
      <xdr:row>36</xdr:row>
      <xdr:rowOff>95254</xdr:rowOff>
    </xdr:to>
    <xdr:sp macro="" textlink="">
      <xdr:nvSpPr>
        <xdr:cNvPr id="3" name="TextBox 2"/>
        <xdr:cNvSpPr txBox="1"/>
      </xdr:nvSpPr>
      <xdr:spPr>
        <a:xfrm>
          <a:off x="9046728" y="8459934"/>
          <a:ext cx="2781589" cy="952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ด.ต.................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(สุระ  คงเกษม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นายกเทศมนตรีตำบลซาง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832141</xdr:colOff>
      <xdr:row>32</xdr:row>
      <xdr:rowOff>173182</xdr:rowOff>
    </xdr:from>
    <xdr:to>
      <xdr:col>7</xdr:col>
      <xdr:colOff>190501</xdr:colOff>
      <xdr:row>36</xdr:row>
      <xdr:rowOff>129886</xdr:rowOff>
    </xdr:to>
    <xdr:sp macro="" textlink="">
      <xdr:nvSpPr>
        <xdr:cNvPr id="4" name="TextBox 3"/>
        <xdr:cNvSpPr txBox="1"/>
      </xdr:nvSpPr>
      <xdr:spPr>
        <a:xfrm>
          <a:off x="5386823" y="8451273"/>
          <a:ext cx="2536246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(นายสมบัติ  บินตะคุ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ปลัดเทศบาลตำบลซาง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c\My%20Documents\Downloads\&#3591;&#3610;&#3611;&#3637;%202557%20(&#3627;&#3609;&#3656;&#3623;&#3618;&#3619;&#3633;&#3610;&#3605;&#3619;&#3623;&#3592;&#3626;&#3656;&#3591;&#3651;&#3627;&#36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แสดงฐานะ "/>
      <sheetName val="๑"/>
      <sheetName val="๑.๑"/>
      <sheetName val="๒"/>
      <sheetName val="๓"/>
      <sheetName val="๔"/>
      <sheetName val="๕"/>
      <sheetName val="๖"/>
      <sheetName val="๗"/>
      <sheetName val="๘"/>
      <sheetName val="๘.๑"/>
      <sheetName val="๙"/>
      <sheetName val="๙.๑"/>
      <sheetName val="๑๐"/>
      <sheetName val="รับ-จ่ายเงินสด"/>
      <sheetName val="รับจริงจ่ายจริง"/>
      <sheetName val="งบทดลองหลังปิด"/>
      <sheetName val="ทดลองก่อนปิด"/>
      <sheetName val="รับจริง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">
          <cell r="F22">
            <v>9198.75</v>
          </cell>
        </row>
        <row r="23">
          <cell r="F23">
            <v>18404.8</v>
          </cell>
        </row>
        <row r="27">
          <cell r="F27">
            <v>1100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FD24"/>
  <sheetViews>
    <sheetView topLeftCell="A10" zoomScale="110" zoomScaleNormal="110" workbookViewId="0">
      <selection activeCell="E23" sqref="E23"/>
    </sheetView>
  </sheetViews>
  <sheetFormatPr defaultRowHeight="20.25"/>
  <cols>
    <col min="1" max="1" width="2.875" style="70" customWidth="1"/>
    <col min="2" max="2" width="3.625" style="70" customWidth="1"/>
    <col min="3" max="3" width="38.625" style="70" customWidth="1"/>
    <col min="4" max="4" width="17.625" style="70" customWidth="1"/>
    <col min="5" max="5" width="16.375" style="70" customWidth="1"/>
    <col min="6" max="6" width="3.125" style="70" customWidth="1"/>
    <col min="7" max="7" width="6.25" style="70" bestFit="1" customWidth="1"/>
    <col min="8" max="8" width="29.875" style="70" customWidth="1"/>
    <col min="9" max="9" width="14.625" style="70" bestFit="1" customWidth="1"/>
    <col min="10" max="10" width="15" style="70" bestFit="1" customWidth="1"/>
    <col min="11" max="16384" width="9" style="70"/>
  </cols>
  <sheetData>
    <row r="1" spans="1:10">
      <c r="A1" s="262"/>
      <c r="B1" s="316" t="s">
        <v>94</v>
      </c>
      <c r="C1" s="316"/>
      <c r="D1" s="316"/>
      <c r="E1" s="316"/>
      <c r="F1" s="263"/>
      <c r="G1" s="263"/>
      <c r="H1" s="263"/>
      <c r="I1" s="263"/>
      <c r="J1" s="263"/>
    </row>
    <row r="2" spans="1:10">
      <c r="A2" s="262"/>
      <c r="B2" s="316" t="s">
        <v>0</v>
      </c>
      <c r="C2" s="316"/>
      <c r="D2" s="316"/>
      <c r="E2" s="316"/>
      <c r="F2" s="263"/>
      <c r="G2" s="263"/>
      <c r="H2" s="263"/>
      <c r="I2" s="263"/>
      <c r="J2" s="263"/>
    </row>
    <row r="3" spans="1:10">
      <c r="A3" s="262"/>
      <c r="B3" s="317" t="s">
        <v>588</v>
      </c>
      <c r="C3" s="317"/>
      <c r="D3" s="317"/>
      <c r="E3" s="317"/>
      <c r="F3" s="264"/>
      <c r="G3" s="264"/>
      <c r="H3" s="264"/>
      <c r="I3" s="264"/>
      <c r="J3" s="264"/>
    </row>
    <row r="4" spans="1:10">
      <c r="A4" s="262"/>
      <c r="B4" s="315" t="s">
        <v>1</v>
      </c>
      <c r="C4" s="315"/>
      <c r="D4" s="315"/>
      <c r="E4" s="315"/>
      <c r="F4" s="265"/>
      <c r="G4" s="265"/>
      <c r="H4" s="265"/>
      <c r="I4" s="265"/>
      <c r="J4" s="265"/>
    </row>
    <row r="5" spans="1:10" ht="21" thickBot="1">
      <c r="B5" s="1" t="s">
        <v>627</v>
      </c>
      <c r="C5" s="1"/>
      <c r="D5" s="1"/>
      <c r="E5" s="266">
        <v>33881956</v>
      </c>
    </row>
    <row r="6" spans="1:10" ht="21" thickTop="1">
      <c r="B6" s="267" t="s">
        <v>71</v>
      </c>
      <c r="C6" s="1"/>
      <c r="D6" s="1"/>
      <c r="E6" s="113">
        <v>20936358.859999999</v>
      </c>
      <c r="J6" s="115" t="e">
        <f>#REF!-#REF!</f>
        <v>#REF!</v>
      </c>
    </row>
    <row r="7" spans="1:10">
      <c r="B7" s="318" t="s">
        <v>72</v>
      </c>
      <c r="C7" s="318"/>
      <c r="D7" s="1"/>
      <c r="E7" s="113">
        <v>4324.3999999999996</v>
      </c>
    </row>
    <row r="8" spans="1:10">
      <c r="B8" s="267" t="s">
        <v>589</v>
      </c>
      <c r="C8" s="267"/>
      <c r="D8" s="1"/>
      <c r="E8" s="113">
        <v>143640</v>
      </c>
    </row>
    <row r="9" spans="1:10">
      <c r="B9" s="267" t="s">
        <v>458</v>
      </c>
      <c r="C9" s="267"/>
      <c r="D9" s="1"/>
      <c r="E9" s="285">
        <f>34325+2250</f>
        <v>36575</v>
      </c>
    </row>
    <row r="10" spans="1:10">
      <c r="B10" s="267" t="s">
        <v>586</v>
      </c>
      <c r="C10" s="267"/>
      <c r="D10" s="1"/>
      <c r="E10" s="113">
        <v>0</v>
      </c>
    </row>
    <row r="11" spans="1:10">
      <c r="B11" s="283" t="s">
        <v>947</v>
      </c>
      <c r="C11" s="283"/>
      <c r="D11" s="1"/>
      <c r="E11" s="113">
        <v>143640</v>
      </c>
    </row>
    <row r="12" spans="1:10">
      <c r="B12" s="267" t="s">
        <v>73</v>
      </c>
      <c r="C12" s="1"/>
      <c r="D12" s="1"/>
      <c r="E12" s="113">
        <v>700123.84</v>
      </c>
    </row>
    <row r="13" spans="1:10" ht="21" thickBot="1">
      <c r="B13" s="1"/>
      <c r="C13" s="1"/>
      <c r="D13" s="1"/>
      <c r="E13" s="268">
        <f>SUM(E6:E12)</f>
        <v>21964662.099999998</v>
      </c>
    </row>
    <row r="14" spans="1:10" ht="21" thickTop="1">
      <c r="B14" s="1"/>
      <c r="C14" s="1"/>
      <c r="D14" s="1"/>
      <c r="E14" s="1"/>
    </row>
    <row r="15" spans="1:10">
      <c r="B15" s="315" t="s">
        <v>2</v>
      </c>
      <c r="C15" s="315"/>
      <c r="D15" s="315"/>
      <c r="E15" s="315"/>
    </row>
    <row r="16" spans="1:10">
      <c r="B16" s="1"/>
      <c r="C16" s="1"/>
      <c r="D16" s="1"/>
      <c r="E16" s="1"/>
    </row>
    <row r="17" spans="2:7 16384:16384" ht="21" thickBot="1">
      <c r="B17" s="1" t="s">
        <v>74</v>
      </c>
      <c r="C17" s="1"/>
      <c r="D17" s="1"/>
      <c r="E17" s="266">
        <f>+E5</f>
        <v>33881956</v>
      </c>
    </row>
    <row r="18" spans="2:7 16384:16384" ht="21" thickTop="1">
      <c r="B18" s="1" t="s">
        <v>75</v>
      </c>
      <c r="C18" s="1"/>
      <c r="D18" s="1"/>
      <c r="E18" s="113">
        <f>+'เงินรับฝาก(3)'!D12</f>
        <v>1178278.93</v>
      </c>
    </row>
    <row r="19" spans="2:7 16384:16384">
      <c r="B19" s="1" t="s">
        <v>587</v>
      </c>
      <c r="C19" s="1"/>
      <c r="D19" s="1"/>
      <c r="E19" s="113">
        <v>2849324.48</v>
      </c>
    </row>
    <row r="20" spans="2:7 16384:16384">
      <c r="B20" s="1" t="s">
        <v>946</v>
      </c>
      <c r="C20" s="1"/>
      <c r="D20" s="1"/>
      <c r="E20" s="113">
        <v>143640</v>
      </c>
    </row>
    <row r="21" spans="2:7 16384:16384">
      <c r="B21" s="1" t="s">
        <v>76</v>
      </c>
      <c r="C21" s="1"/>
      <c r="D21" s="1"/>
      <c r="E21" s="114">
        <v>7241835.25</v>
      </c>
      <c r="XFD21" s="70">
        <f>SUM(A21:XFC21)</f>
        <v>7241835.25</v>
      </c>
    </row>
    <row r="22" spans="2:7 16384:16384">
      <c r="B22" s="1" t="s">
        <v>701</v>
      </c>
      <c r="C22" s="1"/>
      <c r="D22" s="1"/>
      <c r="E22" s="113">
        <v>10551583.439999999</v>
      </c>
    </row>
    <row r="23" spans="2:7 16384:16384" ht="21" thickBot="1">
      <c r="B23" s="1"/>
      <c r="C23" s="1"/>
      <c r="D23" s="1"/>
      <c r="E23" s="269">
        <f>SUM(E18:E22)</f>
        <v>21964662.100000001</v>
      </c>
      <c r="G23" s="115"/>
    </row>
    <row r="24" spans="2:7 16384:16384" ht="21" thickTop="1"/>
  </sheetData>
  <mergeCells count="6">
    <mergeCell ref="B15:E15"/>
    <mergeCell ref="B1:E1"/>
    <mergeCell ref="B2:E2"/>
    <mergeCell ref="B3:E3"/>
    <mergeCell ref="B7:C7"/>
    <mergeCell ref="B4:E4"/>
  </mergeCells>
  <pageMargins left="1.0236220472440944" right="0.15748031496062992" top="0.43307086614173229" bottom="0.19685039370078741" header="0.31496062992125984" footer="0.15748031496062992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J68"/>
  <sheetViews>
    <sheetView zoomScale="110" zoomScaleNormal="110" workbookViewId="0">
      <selection activeCell="D13" sqref="D13"/>
    </sheetView>
  </sheetViews>
  <sheetFormatPr defaultRowHeight="20.25"/>
  <cols>
    <col min="1" max="1" width="3.75" style="33" customWidth="1"/>
    <col min="2" max="2" width="3.875" style="69" customWidth="1"/>
    <col min="3" max="3" width="33.625" style="33" customWidth="1"/>
    <col min="4" max="4" width="14.875" style="35" bestFit="1" customWidth="1"/>
    <col min="5" max="5" width="1.5" style="35" customWidth="1"/>
    <col min="6" max="6" width="14.625" style="35" customWidth="1"/>
    <col min="7" max="7" width="1.625" style="35" customWidth="1"/>
    <col min="8" max="8" width="16" style="35" customWidth="1"/>
    <col min="9" max="9" width="14.875" style="33" bestFit="1" customWidth="1"/>
    <col min="10" max="10" width="21.5" style="33" bestFit="1" customWidth="1"/>
    <col min="11" max="16384" width="9" style="33"/>
  </cols>
  <sheetData>
    <row r="1" spans="1:10">
      <c r="H1" s="157" t="s">
        <v>700</v>
      </c>
    </row>
    <row r="2" spans="1:10" s="32" customFormat="1" ht="23.25">
      <c r="A2" s="355" t="s">
        <v>94</v>
      </c>
      <c r="B2" s="355"/>
      <c r="C2" s="355"/>
      <c r="D2" s="355"/>
      <c r="E2" s="355"/>
      <c r="F2" s="355"/>
      <c r="G2" s="355"/>
      <c r="H2" s="355"/>
      <c r="I2" s="31"/>
    </row>
    <row r="3" spans="1:10" s="32" customFormat="1" ht="23.25">
      <c r="A3" s="355" t="s">
        <v>27</v>
      </c>
      <c r="B3" s="355"/>
      <c r="C3" s="355"/>
      <c r="D3" s="355"/>
      <c r="E3" s="355"/>
      <c r="F3" s="355"/>
      <c r="G3" s="355"/>
      <c r="H3" s="355"/>
      <c r="I3" s="31"/>
    </row>
    <row r="4" spans="1:10" s="32" customFormat="1" ht="23.25">
      <c r="A4" s="355" t="s">
        <v>588</v>
      </c>
      <c r="B4" s="355"/>
      <c r="C4" s="355"/>
      <c r="D4" s="355"/>
      <c r="E4" s="355"/>
      <c r="F4" s="355"/>
      <c r="G4" s="355"/>
      <c r="H4" s="355"/>
      <c r="I4" s="31"/>
    </row>
    <row r="5" spans="1:10">
      <c r="B5" s="34" t="s">
        <v>614</v>
      </c>
      <c r="H5" s="36">
        <v>10237597.779999999</v>
      </c>
    </row>
    <row r="6" spans="1:10">
      <c r="B6" s="37" t="s">
        <v>5</v>
      </c>
      <c r="C6" s="33" t="s">
        <v>28</v>
      </c>
      <c r="D6" s="38">
        <v>711926.21</v>
      </c>
      <c r="F6" s="39"/>
    </row>
    <row r="7" spans="1:10">
      <c r="B7" s="37" t="s">
        <v>6</v>
      </c>
      <c r="C7" s="40" t="s">
        <v>29</v>
      </c>
      <c r="D7" s="41">
        <v>177981.55</v>
      </c>
      <c r="F7" s="39">
        <f>D6-D7</f>
        <v>533944.65999999992</v>
      </c>
    </row>
    <row r="8" spans="1:10">
      <c r="B8" s="37" t="s">
        <v>5</v>
      </c>
      <c r="C8" s="42"/>
      <c r="H8" s="39"/>
      <c r="I8" s="43"/>
    </row>
    <row r="9" spans="1:10">
      <c r="B9" s="37"/>
      <c r="C9" s="42" t="s">
        <v>427</v>
      </c>
      <c r="F9" s="35">
        <v>12804</v>
      </c>
      <c r="H9" s="39">
        <f>+F7+F9</f>
        <v>546748.65999999992</v>
      </c>
      <c r="I9" s="43"/>
    </row>
    <row r="10" spans="1:10">
      <c r="B10" s="37"/>
      <c r="C10" s="42"/>
      <c r="H10" s="39"/>
      <c r="I10" s="43"/>
    </row>
    <row r="11" spans="1:10">
      <c r="B11" s="37" t="s">
        <v>6</v>
      </c>
      <c r="C11" s="33" t="s">
        <v>428</v>
      </c>
      <c r="D11" s="39"/>
      <c r="F11" s="35">
        <v>0</v>
      </c>
      <c r="I11" s="35"/>
    </row>
    <row r="12" spans="1:10">
      <c r="B12" s="37"/>
      <c r="C12" s="33" t="s">
        <v>623</v>
      </c>
      <c r="D12" s="39"/>
      <c r="H12" s="44">
        <v>232763</v>
      </c>
      <c r="I12" s="35"/>
    </row>
    <row r="13" spans="1:10" s="45" customFormat="1" ht="21" thickBot="1">
      <c r="B13" s="46" t="s">
        <v>615</v>
      </c>
      <c r="C13" s="47"/>
      <c r="D13" s="48"/>
      <c r="E13" s="48"/>
      <c r="F13" s="48"/>
      <c r="G13" s="48"/>
      <c r="H13" s="49">
        <f>+H5+H9-H12</f>
        <v>10551583.439999999</v>
      </c>
      <c r="J13" s="48"/>
    </row>
    <row r="14" spans="1:10" s="45" customFormat="1" ht="21" thickTop="1">
      <c r="B14" s="46"/>
      <c r="C14" s="47"/>
      <c r="D14" s="48"/>
      <c r="E14" s="48"/>
      <c r="F14" s="48"/>
      <c r="G14" s="48"/>
      <c r="H14" s="48"/>
      <c r="I14" s="50"/>
    </row>
    <row r="15" spans="1:10">
      <c r="B15" s="356"/>
      <c r="C15" s="352"/>
      <c r="D15" s="52"/>
      <c r="E15" s="52"/>
      <c r="F15" s="52"/>
      <c r="G15" s="52"/>
      <c r="H15" s="52"/>
    </row>
    <row r="16" spans="1:10">
      <c r="A16" s="53"/>
      <c r="B16" s="205" t="s">
        <v>616</v>
      </c>
      <c r="C16" s="51"/>
      <c r="D16" s="54"/>
      <c r="E16" s="54"/>
      <c r="F16" s="54"/>
      <c r="G16" s="52"/>
      <c r="H16" s="52"/>
    </row>
    <row r="17" spans="1:9">
      <c r="A17" s="55"/>
      <c r="B17" s="56"/>
      <c r="C17" s="51" t="s">
        <v>30</v>
      </c>
      <c r="D17" s="39"/>
      <c r="E17" s="54"/>
      <c r="F17" s="39">
        <v>4324.3999999999996</v>
      </c>
      <c r="G17" s="54"/>
      <c r="H17" s="54"/>
      <c r="I17" s="57"/>
    </row>
    <row r="18" spans="1:9">
      <c r="A18" s="55"/>
      <c r="B18" s="56"/>
      <c r="C18" s="51" t="s">
        <v>453</v>
      </c>
      <c r="D18" s="39"/>
      <c r="E18" s="54"/>
      <c r="F18" s="39">
        <v>700123.84</v>
      </c>
      <c r="G18" s="54"/>
      <c r="H18" s="54"/>
      <c r="I18" s="57"/>
    </row>
    <row r="19" spans="1:9">
      <c r="A19" s="55"/>
      <c r="B19" s="56"/>
      <c r="C19" s="51" t="s">
        <v>31</v>
      </c>
      <c r="D19" s="39"/>
      <c r="E19" s="54"/>
      <c r="F19" s="39">
        <f>H13-F17-F18</f>
        <v>9847135.1999999993</v>
      </c>
      <c r="G19" s="54"/>
      <c r="H19" s="54"/>
      <c r="I19" s="57"/>
    </row>
    <row r="20" spans="1:9" ht="21" thickBot="1">
      <c r="A20" s="55"/>
      <c r="B20" s="51"/>
      <c r="C20" s="51"/>
      <c r="D20" s="39"/>
      <c r="E20" s="54"/>
      <c r="F20" s="58">
        <f>H13</f>
        <v>10551583.439999999</v>
      </c>
      <c r="G20" s="54"/>
      <c r="H20" s="54"/>
      <c r="I20" s="57"/>
    </row>
    <row r="21" spans="1:9" ht="21" thickTop="1">
      <c r="A21" s="55"/>
      <c r="B21" s="51"/>
      <c r="C21" s="51"/>
      <c r="D21" s="39"/>
      <c r="E21" s="54"/>
      <c r="F21" s="39"/>
      <c r="G21" s="54"/>
      <c r="H21" s="54"/>
      <c r="I21" s="57"/>
    </row>
    <row r="22" spans="1:9">
      <c r="A22" s="55"/>
      <c r="B22" s="51"/>
      <c r="C22" s="51"/>
      <c r="D22" s="59"/>
      <c r="E22" s="54"/>
      <c r="F22" s="54"/>
      <c r="G22" s="54"/>
      <c r="H22" s="54"/>
    </row>
    <row r="23" spans="1:9">
      <c r="A23" s="53" t="s">
        <v>19</v>
      </c>
      <c r="B23" s="51"/>
      <c r="C23" s="60" t="s">
        <v>617</v>
      </c>
      <c r="D23" s="60"/>
      <c r="E23" s="54"/>
      <c r="F23" s="54"/>
      <c r="G23" s="54"/>
      <c r="H23" s="54"/>
    </row>
    <row r="24" spans="1:9">
      <c r="A24" s="53"/>
      <c r="B24" s="51"/>
      <c r="C24" s="352" t="s">
        <v>618</v>
      </c>
      <c r="D24" s="352"/>
      <c r="E24" s="54"/>
      <c r="F24" s="54"/>
      <c r="G24" s="54"/>
      <c r="H24" s="54"/>
    </row>
    <row r="25" spans="1:9">
      <c r="A25" s="53"/>
      <c r="B25" s="51"/>
      <c r="C25" s="288" t="s">
        <v>948</v>
      </c>
      <c r="D25" s="54"/>
      <c r="E25" s="54"/>
      <c r="F25" s="54"/>
      <c r="G25" s="54"/>
      <c r="H25" s="54"/>
    </row>
    <row r="26" spans="1:9">
      <c r="A26" s="53"/>
      <c r="B26" s="51"/>
      <c r="C26" s="51"/>
      <c r="D26" s="54"/>
      <c r="E26" s="54"/>
      <c r="F26" s="54"/>
      <c r="G26" s="54"/>
      <c r="H26" s="54"/>
    </row>
    <row r="27" spans="1:9">
      <c r="A27" s="53"/>
      <c r="B27" s="51"/>
      <c r="C27" s="51"/>
      <c r="D27" s="54"/>
      <c r="E27" s="54"/>
      <c r="F27" s="54"/>
      <c r="G27" s="54"/>
      <c r="H27" s="54"/>
    </row>
    <row r="28" spans="1:9">
      <c r="A28" s="53"/>
      <c r="B28" s="51"/>
      <c r="C28" s="51"/>
      <c r="D28" s="54"/>
      <c r="E28" s="54"/>
      <c r="F28" s="54"/>
      <c r="G28" s="54"/>
      <c r="H28" s="54"/>
    </row>
    <row r="29" spans="1:9">
      <c r="A29" s="53"/>
      <c r="B29" s="51"/>
      <c r="C29" s="51"/>
      <c r="D29" s="54"/>
      <c r="E29" s="54"/>
      <c r="F29" s="54"/>
      <c r="G29" s="54"/>
      <c r="H29" s="54"/>
    </row>
    <row r="30" spans="1:9">
      <c r="A30" s="53"/>
      <c r="B30" s="51"/>
      <c r="C30" s="51"/>
      <c r="D30" s="54"/>
      <c r="E30" s="54"/>
      <c r="F30" s="54"/>
      <c r="G30" s="54"/>
      <c r="H30" s="54"/>
    </row>
    <row r="31" spans="1:9">
      <c r="A31" s="53"/>
      <c r="B31" s="51"/>
      <c r="C31" s="51"/>
      <c r="D31" s="54"/>
      <c r="E31" s="54"/>
      <c r="F31" s="54"/>
      <c r="G31" s="54"/>
      <c r="H31" s="54"/>
    </row>
    <row r="32" spans="1:9">
      <c r="A32" s="53"/>
      <c r="B32" s="51"/>
      <c r="C32" s="51"/>
      <c r="D32" s="54"/>
      <c r="E32" s="54"/>
      <c r="F32" s="54"/>
      <c r="G32" s="54"/>
      <c r="H32" s="54"/>
    </row>
    <row r="33" spans="1:9">
      <c r="A33" s="53"/>
      <c r="B33" s="51"/>
      <c r="C33" s="51"/>
      <c r="D33" s="54"/>
      <c r="E33" s="54"/>
      <c r="F33" s="54"/>
      <c r="G33" s="54"/>
      <c r="H33" s="54"/>
    </row>
    <row r="34" spans="1:9">
      <c r="A34" s="53"/>
      <c r="B34" s="51"/>
      <c r="C34" s="51"/>
      <c r="D34" s="54"/>
      <c r="E34" s="54"/>
      <c r="F34" s="54"/>
      <c r="G34" s="54"/>
      <c r="H34" s="54"/>
    </row>
    <row r="35" spans="1:9">
      <c r="A35" s="53"/>
      <c r="B35" s="51"/>
      <c r="C35" s="51"/>
      <c r="D35" s="54"/>
      <c r="E35" s="54"/>
      <c r="F35" s="54"/>
      <c r="G35" s="54"/>
      <c r="H35" s="54"/>
    </row>
    <row r="36" spans="1:9">
      <c r="A36" s="53"/>
      <c r="B36" s="51"/>
      <c r="C36" s="51"/>
      <c r="D36" s="54"/>
      <c r="E36" s="54"/>
      <c r="F36" s="54"/>
      <c r="G36" s="54"/>
      <c r="H36" s="54"/>
    </row>
    <row r="37" spans="1:9">
      <c r="A37" s="53"/>
      <c r="B37" s="51"/>
      <c r="C37" s="51"/>
      <c r="D37" s="54"/>
      <c r="E37" s="54"/>
      <c r="F37" s="54"/>
      <c r="G37" s="54"/>
      <c r="H37" s="54"/>
    </row>
    <row r="38" spans="1:9">
      <c r="A38" s="53"/>
      <c r="B38" s="51"/>
      <c r="C38" s="51"/>
      <c r="D38" s="54"/>
      <c r="E38" s="54"/>
      <c r="F38" s="54"/>
      <c r="G38" s="54"/>
      <c r="H38" s="54"/>
    </row>
    <row r="39" spans="1:9">
      <c r="A39" s="53"/>
      <c r="B39" s="51"/>
      <c r="C39" s="51"/>
      <c r="D39" s="54"/>
      <c r="E39" s="54"/>
      <c r="F39" s="54"/>
      <c r="G39" s="54"/>
      <c r="H39" s="54"/>
    </row>
    <row r="40" spans="1:9">
      <c r="A40" s="53"/>
      <c r="B40" s="51"/>
      <c r="C40" s="51"/>
      <c r="D40" s="54"/>
      <c r="E40" s="54"/>
      <c r="F40" s="54"/>
      <c r="G40" s="54"/>
      <c r="H40" s="54"/>
    </row>
    <row r="41" spans="1:9" ht="23.25">
      <c r="A41" s="32"/>
      <c r="B41" s="355" t="s">
        <v>94</v>
      </c>
      <c r="C41" s="355"/>
      <c r="D41" s="355"/>
      <c r="E41" s="355"/>
      <c r="F41" s="355"/>
      <c r="G41" s="355"/>
      <c r="H41" s="355"/>
      <c r="I41" s="55"/>
    </row>
    <row r="42" spans="1:9" ht="23.25">
      <c r="A42" s="32"/>
      <c r="B42" s="355" t="s">
        <v>619</v>
      </c>
      <c r="C42" s="355"/>
      <c r="D42" s="355"/>
      <c r="E42" s="355"/>
      <c r="F42" s="355"/>
      <c r="G42" s="355"/>
      <c r="H42" s="355"/>
      <c r="I42" s="55"/>
    </row>
    <row r="43" spans="1:9">
      <c r="A43" s="92"/>
      <c r="B43" s="51"/>
      <c r="C43" s="55"/>
      <c r="D43" s="52"/>
      <c r="E43" s="52"/>
      <c r="F43" s="52"/>
      <c r="G43" s="52"/>
      <c r="H43" s="52"/>
      <c r="I43" s="55"/>
    </row>
    <row r="44" spans="1:9">
      <c r="A44" s="354" t="s">
        <v>620</v>
      </c>
      <c r="B44" s="354"/>
      <c r="C44" s="354"/>
      <c r="D44" s="354"/>
      <c r="E44" s="354"/>
      <c r="F44" s="354"/>
      <c r="G44" s="34"/>
      <c r="H44" s="93" t="s">
        <v>4</v>
      </c>
      <c r="I44" s="55"/>
    </row>
    <row r="45" spans="1:9">
      <c r="A45" s="94" t="s">
        <v>32</v>
      </c>
      <c r="B45" s="95" t="s">
        <v>33</v>
      </c>
      <c r="C45" s="94"/>
      <c r="D45" s="55"/>
      <c r="E45" s="55"/>
      <c r="F45" s="55"/>
      <c r="G45" s="54"/>
      <c r="H45" s="54"/>
    </row>
    <row r="46" spans="1:9">
      <c r="A46" s="96"/>
      <c r="B46" s="353" t="s">
        <v>621</v>
      </c>
      <c r="C46" s="353"/>
      <c r="D46" s="48"/>
      <c r="E46" s="48"/>
      <c r="F46" s="39">
        <f>H13</f>
        <v>10551583.439999999</v>
      </c>
      <c r="G46" s="43"/>
      <c r="H46" s="93"/>
      <c r="I46" s="45"/>
    </row>
    <row r="47" spans="1:9">
      <c r="A47" s="96"/>
      <c r="B47" s="352" t="s">
        <v>34</v>
      </c>
      <c r="C47" s="352"/>
      <c r="D47" s="48"/>
      <c r="E47" s="48"/>
      <c r="F47" s="48"/>
      <c r="G47" s="59"/>
      <c r="H47" s="93"/>
      <c r="I47" s="45"/>
    </row>
    <row r="48" spans="1:9">
      <c r="A48" s="96"/>
      <c r="B48" s="91" t="s">
        <v>6</v>
      </c>
      <c r="C48" s="51" t="s">
        <v>451</v>
      </c>
      <c r="E48" s="48"/>
      <c r="F48" s="35">
        <v>4324.3999999999996</v>
      </c>
      <c r="G48" s="59"/>
      <c r="H48" s="93"/>
      <c r="I48" s="45"/>
    </row>
    <row r="49" spans="1:10">
      <c r="A49" s="96"/>
      <c r="B49" s="91"/>
      <c r="C49" s="51" t="s">
        <v>452</v>
      </c>
      <c r="E49" s="48"/>
      <c r="F49" s="35">
        <v>700123.84</v>
      </c>
      <c r="G49" s="59"/>
      <c r="H49" s="93"/>
      <c r="I49" s="45"/>
    </row>
    <row r="50" spans="1:10" ht="21" thickBot="1">
      <c r="A50" s="96"/>
      <c r="B50" s="46"/>
      <c r="C50" s="93" t="s">
        <v>35</v>
      </c>
      <c r="D50" s="93"/>
      <c r="E50" s="93"/>
      <c r="F50" s="58">
        <f>+F46-F48-F49</f>
        <v>9847135.1999999993</v>
      </c>
      <c r="G50" s="97"/>
      <c r="H50" s="93"/>
      <c r="I50" s="45"/>
    </row>
    <row r="51" spans="1:10" ht="21" thickTop="1">
      <c r="A51" s="55"/>
      <c r="B51" s="51"/>
      <c r="C51" s="52"/>
      <c r="D51" s="98"/>
      <c r="E51" s="52"/>
      <c r="F51" s="52"/>
      <c r="G51" s="52"/>
      <c r="H51" s="52"/>
    </row>
    <row r="52" spans="1:10">
      <c r="A52" s="94" t="s">
        <v>36</v>
      </c>
      <c r="B52" s="353" t="s">
        <v>55</v>
      </c>
      <c r="C52" s="353"/>
      <c r="D52" s="353"/>
      <c r="E52" s="52"/>
      <c r="F52" s="52"/>
      <c r="G52" s="52"/>
      <c r="H52" s="52"/>
    </row>
    <row r="53" spans="1:10">
      <c r="A53" s="96"/>
      <c r="B53" s="354" t="s">
        <v>622</v>
      </c>
      <c r="C53" s="354"/>
      <c r="D53" s="354"/>
      <c r="F53" s="39"/>
      <c r="G53" s="99"/>
      <c r="H53" s="52">
        <v>20963358.859999999</v>
      </c>
    </row>
    <row r="54" spans="1:10">
      <c r="A54" s="96"/>
      <c r="B54" s="352" t="s">
        <v>34</v>
      </c>
      <c r="C54" s="352"/>
      <c r="D54" s="52"/>
      <c r="E54" s="52"/>
      <c r="G54" s="52"/>
      <c r="H54" s="52"/>
      <c r="I54" s="66"/>
    </row>
    <row r="55" spans="1:10">
      <c r="A55" s="55"/>
      <c r="B55" s="100" t="s">
        <v>6</v>
      </c>
      <c r="C55" s="52" t="s">
        <v>37</v>
      </c>
      <c r="D55" s="39"/>
      <c r="E55" s="52"/>
      <c r="F55" s="39">
        <v>2849324.48</v>
      </c>
      <c r="G55" s="52"/>
      <c r="H55" s="52"/>
    </row>
    <row r="56" spans="1:10">
      <c r="A56" s="55"/>
      <c r="B56" s="92"/>
      <c r="C56" s="52" t="s">
        <v>38</v>
      </c>
      <c r="D56" s="39"/>
      <c r="E56" s="52"/>
      <c r="F56" s="39">
        <v>0</v>
      </c>
      <c r="G56" s="52"/>
      <c r="H56" s="52"/>
    </row>
    <row r="57" spans="1:10">
      <c r="A57" s="55"/>
      <c r="B57" s="92"/>
      <c r="C57" s="52" t="s">
        <v>39</v>
      </c>
      <c r="D57" s="39"/>
      <c r="E57" s="52"/>
      <c r="F57" s="39">
        <v>0</v>
      </c>
      <c r="G57" s="52"/>
      <c r="H57" s="52"/>
    </row>
    <row r="58" spans="1:10">
      <c r="A58" s="55"/>
      <c r="B58" s="92"/>
      <c r="C58" s="52" t="s">
        <v>40</v>
      </c>
      <c r="D58" s="39"/>
      <c r="E58" s="52"/>
      <c r="F58" s="39">
        <v>1141703.93</v>
      </c>
      <c r="G58" s="52"/>
      <c r="H58" s="52"/>
      <c r="I58" s="57">
        <f>+F58-776250.38</f>
        <v>365453.54999999993</v>
      </c>
    </row>
    <row r="59" spans="1:10">
      <c r="A59" s="55"/>
      <c r="B59" s="51"/>
      <c r="C59" s="52" t="s">
        <v>41</v>
      </c>
      <c r="D59" s="101"/>
      <c r="E59" s="52"/>
      <c r="F59" s="39">
        <v>7240754.1500000004</v>
      </c>
      <c r="G59" s="99"/>
      <c r="H59" s="52">
        <f>SUM(F55:F59)</f>
        <v>11231782.560000001</v>
      </c>
    </row>
    <row r="60" spans="1:10" ht="21" thickBot="1">
      <c r="A60" s="55"/>
      <c r="B60" s="51"/>
      <c r="C60" s="93" t="s">
        <v>35</v>
      </c>
      <c r="D60" s="52"/>
      <c r="E60" s="52"/>
      <c r="F60" s="97"/>
      <c r="G60" s="52"/>
      <c r="H60" s="102">
        <f>H53-H59</f>
        <v>9731576.2999999989</v>
      </c>
      <c r="I60" s="57"/>
      <c r="J60" s="57"/>
    </row>
    <row r="61" spans="1:10" ht="21" thickTop="1">
      <c r="A61" s="55"/>
      <c r="B61" s="51"/>
      <c r="C61" s="93"/>
      <c r="D61" s="52"/>
      <c r="E61" s="52"/>
      <c r="F61" s="97"/>
      <c r="G61" s="52"/>
      <c r="H61" s="52"/>
      <c r="I61" s="57">
        <f>+F50-H60</f>
        <v>115558.90000000037</v>
      </c>
    </row>
    <row r="62" spans="1:10">
      <c r="A62" s="55"/>
      <c r="B62" s="51"/>
      <c r="C62" s="93"/>
      <c r="D62" s="52"/>
      <c r="E62" s="52"/>
      <c r="F62" s="97"/>
      <c r="G62" s="52"/>
      <c r="H62" s="52"/>
      <c r="I62" s="57"/>
      <c r="J62" s="57"/>
    </row>
    <row r="63" spans="1:10">
      <c r="A63" s="62"/>
      <c r="B63" s="61"/>
      <c r="C63" s="64"/>
      <c r="D63" s="63"/>
      <c r="E63" s="63"/>
      <c r="F63" s="65"/>
      <c r="G63" s="63"/>
      <c r="H63" s="63"/>
      <c r="I63" s="57"/>
    </row>
    <row r="64" spans="1:10">
      <c r="A64" s="55"/>
      <c r="B64" s="351"/>
      <c r="C64" s="351"/>
      <c r="D64" s="351"/>
      <c r="E64" s="351"/>
      <c r="F64" s="351"/>
      <c r="G64" s="351"/>
      <c r="H64" s="351"/>
      <c r="I64" s="351"/>
    </row>
    <row r="65" spans="1:9">
      <c r="A65" s="55"/>
      <c r="B65" s="351"/>
      <c r="C65" s="351"/>
      <c r="D65" s="351"/>
      <c r="E65" s="351"/>
      <c r="F65" s="351"/>
      <c r="G65" s="351"/>
      <c r="H65" s="351"/>
      <c r="I65" s="351"/>
    </row>
    <row r="66" spans="1:9">
      <c r="A66" s="67"/>
      <c r="B66" s="351"/>
      <c r="C66" s="351"/>
      <c r="D66" s="351"/>
      <c r="E66" s="351"/>
      <c r="F66" s="351"/>
      <c r="G66" s="351"/>
      <c r="H66" s="351"/>
      <c r="I66" s="351"/>
    </row>
    <row r="67" spans="1:9">
      <c r="A67" s="67"/>
      <c r="B67" s="67"/>
      <c r="C67" s="67"/>
      <c r="D67" s="67"/>
      <c r="E67" s="67"/>
      <c r="F67" s="67"/>
      <c r="G67" s="67"/>
      <c r="H67" s="67"/>
      <c r="I67" s="68"/>
    </row>
    <row r="68" spans="1:9">
      <c r="A68" s="351"/>
      <c r="B68" s="351"/>
      <c r="C68" s="351"/>
      <c r="D68" s="351"/>
      <c r="E68" s="351"/>
      <c r="F68" s="351"/>
      <c r="G68" s="351"/>
      <c r="H68" s="351"/>
      <c r="I68" s="351"/>
    </row>
  </sheetData>
  <mergeCells count="17">
    <mergeCell ref="B42:H42"/>
    <mergeCell ref="A44:F44"/>
    <mergeCell ref="B46:C46"/>
    <mergeCell ref="A2:H2"/>
    <mergeCell ref="A3:H3"/>
    <mergeCell ref="A4:H4"/>
    <mergeCell ref="B15:C15"/>
    <mergeCell ref="C24:D24"/>
    <mergeCell ref="B41:H41"/>
    <mergeCell ref="A68:I68"/>
    <mergeCell ref="B47:C47"/>
    <mergeCell ref="B52:D52"/>
    <mergeCell ref="B54:C54"/>
    <mergeCell ref="B64:I64"/>
    <mergeCell ref="B65:I65"/>
    <mergeCell ref="B66:I66"/>
    <mergeCell ref="B53:D53"/>
  </mergeCells>
  <pageMargins left="0.70866141732283472" right="0.70866141732283472" top="0.57999999999999996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M13"/>
  <sheetViews>
    <sheetView workbookViewId="0">
      <selection activeCell="A4" sqref="A4:M4"/>
    </sheetView>
  </sheetViews>
  <sheetFormatPr defaultRowHeight="20.25"/>
  <cols>
    <col min="1" max="1" width="10.5" style="1" customWidth="1"/>
    <col min="2" max="2" width="13.25" style="1" customWidth="1"/>
    <col min="3" max="3" width="32.625" style="1" customWidth="1"/>
    <col min="4" max="4" width="13.875" style="1" customWidth="1"/>
    <col min="5" max="5" width="2.75" style="1" customWidth="1"/>
    <col min="6" max="6" width="10.375" style="1" customWidth="1"/>
    <col min="7" max="7" width="2.625" style="1" customWidth="1"/>
    <col min="8" max="8" width="13.25" style="1" customWidth="1"/>
    <col min="9" max="9" width="2.75" style="1" customWidth="1"/>
    <col min="10" max="10" width="13.25" style="1" bestFit="1" customWidth="1"/>
    <col min="11" max="11" width="2.75" style="1" customWidth="1"/>
    <col min="12" max="12" width="11" style="1" customWidth="1"/>
    <col min="13" max="13" width="2.75" style="1" customWidth="1"/>
    <col min="14" max="16384" width="9" style="1"/>
  </cols>
  <sheetData>
    <row r="2" spans="1:13">
      <c r="A2" s="319" t="s">
        <v>94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3">
      <c r="A3" s="319" t="s">
        <v>949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3">
      <c r="A4" s="319" t="s">
        <v>950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13">
      <c r="A5" s="289" t="s">
        <v>953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</row>
    <row r="6" spans="1:13">
      <c r="A6" s="287" t="s">
        <v>954</v>
      </c>
      <c r="B6" s="287" t="s">
        <v>955</v>
      </c>
      <c r="C6" s="287" t="s">
        <v>956</v>
      </c>
      <c r="D6" s="358" t="s">
        <v>951</v>
      </c>
      <c r="E6" s="359"/>
      <c r="F6" s="358" t="s">
        <v>51</v>
      </c>
      <c r="G6" s="359"/>
      <c r="H6" s="358" t="s">
        <v>49</v>
      </c>
      <c r="I6" s="359"/>
      <c r="J6" s="358" t="s">
        <v>50</v>
      </c>
      <c r="K6" s="359"/>
      <c r="L6" s="358" t="s">
        <v>952</v>
      </c>
      <c r="M6" s="359"/>
    </row>
    <row r="7" spans="1:13">
      <c r="A7" s="306" t="s">
        <v>167</v>
      </c>
      <c r="B7" s="307" t="s">
        <v>167</v>
      </c>
      <c r="C7" s="308" t="s">
        <v>957</v>
      </c>
      <c r="D7" s="309">
        <v>34020</v>
      </c>
      <c r="E7" s="313" t="s">
        <v>959</v>
      </c>
      <c r="F7" s="310"/>
      <c r="G7" s="313" t="s">
        <v>959</v>
      </c>
      <c r="H7" s="311">
        <v>34020</v>
      </c>
      <c r="I7" s="313" t="s">
        <v>959</v>
      </c>
      <c r="J7" s="312">
        <f>D7-H7</f>
        <v>0</v>
      </c>
      <c r="K7" s="313" t="s">
        <v>959</v>
      </c>
      <c r="L7" s="310"/>
      <c r="M7" s="313" t="s">
        <v>959</v>
      </c>
    </row>
    <row r="8" spans="1:13">
      <c r="A8" s="290"/>
      <c r="B8" s="291"/>
      <c r="C8" s="305" t="s">
        <v>958</v>
      </c>
      <c r="D8" s="292">
        <v>57070</v>
      </c>
      <c r="E8" s="314" t="s">
        <v>959</v>
      </c>
      <c r="F8" s="293"/>
      <c r="G8" s="314" t="s">
        <v>959</v>
      </c>
      <c r="H8" s="292">
        <v>57070</v>
      </c>
      <c r="I8" s="314" t="s">
        <v>959</v>
      </c>
      <c r="J8" s="295">
        <f>D8-H8</f>
        <v>0</v>
      </c>
      <c r="K8" s="314" t="s">
        <v>959</v>
      </c>
      <c r="L8" s="293"/>
      <c r="M8" s="314" t="s">
        <v>959</v>
      </c>
    </row>
    <row r="9" spans="1:13">
      <c r="A9" s="290"/>
      <c r="B9" s="296"/>
      <c r="C9" s="305" t="s">
        <v>957</v>
      </c>
      <c r="D9" s="292">
        <v>141673</v>
      </c>
      <c r="E9" s="314" t="s">
        <v>959</v>
      </c>
      <c r="F9" s="293"/>
      <c r="G9" s="314" t="s">
        <v>959</v>
      </c>
      <c r="H9" s="294">
        <v>141673</v>
      </c>
      <c r="I9" s="314" t="s">
        <v>959</v>
      </c>
      <c r="J9" s="295">
        <f>D9-H9</f>
        <v>0</v>
      </c>
      <c r="K9" s="314" t="s">
        <v>959</v>
      </c>
      <c r="L9" s="293"/>
      <c r="M9" s="314" t="s">
        <v>959</v>
      </c>
    </row>
    <row r="10" spans="1:13">
      <c r="A10" s="297"/>
      <c r="B10" s="90"/>
      <c r="C10" s="90"/>
      <c r="D10" s="298"/>
      <c r="E10" s="298"/>
      <c r="F10" s="298"/>
      <c r="G10" s="298"/>
      <c r="H10" s="299"/>
      <c r="I10" s="298"/>
      <c r="J10" s="165"/>
      <c r="K10" s="298"/>
      <c r="L10" s="90"/>
      <c r="M10" s="298"/>
    </row>
    <row r="11" spans="1:13">
      <c r="A11" s="357" t="s">
        <v>15</v>
      </c>
      <c r="B11" s="357"/>
      <c r="C11" s="357"/>
      <c r="D11" s="300">
        <f>SUM(D7:D10)</f>
        <v>232763</v>
      </c>
      <c r="E11" s="300"/>
      <c r="F11" s="300"/>
      <c r="G11" s="300"/>
      <c r="H11" s="301">
        <f>SUM(H7:H10)</f>
        <v>232763</v>
      </c>
      <c r="I11" s="300"/>
      <c r="J11" s="302">
        <f>SUM(J7:J10)</f>
        <v>0</v>
      </c>
      <c r="K11" s="300"/>
      <c r="L11" s="303"/>
      <c r="M11" s="300"/>
    </row>
    <row r="13" spans="1:13">
      <c r="H13" s="304"/>
    </row>
  </sheetData>
  <mergeCells count="9">
    <mergeCell ref="A2:M2"/>
    <mergeCell ref="A11:C11"/>
    <mergeCell ref="F6:G6"/>
    <mergeCell ref="H6:I6"/>
    <mergeCell ref="J6:K6"/>
    <mergeCell ref="L6:M6"/>
    <mergeCell ref="A3:M3"/>
    <mergeCell ref="A4:M4"/>
    <mergeCell ref="D6:E6"/>
  </mergeCells>
  <pageMargins left="0.82677165354330717" right="0.27559055118110237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2:Q39"/>
  <sheetViews>
    <sheetView tabSelected="1" view="pageBreakPreview" topLeftCell="A22" zoomScaleNormal="110" zoomScaleSheetLayoutView="100" workbookViewId="0">
      <selection activeCell="D31" sqref="D31"/>
    </sheetView>
  </sheetViews>
  <sheetFormatPr defaultRowHeight="20.25"/>
  <cols>
    <col min="1" max="1" width="2.625" style="1" customWidth="1"/>
    <col min="2" max="2" width="24.5" style="1" customWidth="1"/>
    <col min="3" max="3" width="15.875" style="113" customWidth="1"/>
    <col min="4" max="4" width="16.75" style="113" customWidth="1"/>
    <col min="5" max="5" width="15.75" style="113" customWidth="1"/>
    <col min="6" max="6" width="11.875" style="113" customWidth="1"/>
    <col min="7" max="7" width="14.875" style="113" customWidth="1"/>
    <col min="8" max="8" width="12.875" style="113" customWidth="1"/>
    <col min="9" max="10" width="12.625" style="113" customWidth="1"/>
    <col min="11" max="12" width="13.625" style="113" customWidth="1"/>
    <col min="13" max="13" width="11.875" style="113" customWidth="1"/>
    <col min="14" max="14" width="16.125" style="113" customWidth="1"/>
    <col min="15" max="15" width="15.125" style="113" customWidth="1"/>
    <col min="16" max="16" width="16.625" style="113" customWidth="1"/>
    <col min="17" max="17" width="17.5" style="1" customWidth="1"/>
    <col min="18" max="16384" width="9" style="1"/>
  </cols>
  <sheetData>
    <row r="2" spans="1:17" ht="21" customHeight="1">
      <c r="B2" s="360" t="s">
        <v>449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</row>
    <row r="3" spans="1:17" ht="20.25" customHeight="1">
      <c r="B3" s="360" t="s">
        <v>429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1:17" ht="20.25" customHeight="1">
      <c r="B4" s="360" t="s">
        <v>628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</row>
    <row r="5" spans="1:17" ht="12" customHeight="1">
      <c r="B5" s="216"/>
      <c r="C5" s="221"/>
      <c r="D5" s="221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</row>
    <row r="6" spans="1:17" ht="39" customHeight="1">
      <c r="A6" s="361" t="s">
        <v>17</v>
      </c>
      <c r="B6" s="362"/>
      <c r="C6" s="186" t="s">
        <v>43</v>
      </c>
      <c r="D6" s="186" t="s">
        <v>15</v>
      </c>
      <c r="E6" s="187" t="s">
        <v>430</v>
      </c>
      <c r="F6" s="187" t="s">
        <v>431</v>
      </c>
      <c r="G6" s="187" t="s">
        <v>432</v>
      </c>
      <c r="H6" s="187" t="s">
        <v>433</v>
      </c>
      <c r="I6" s="187" t="s">
        <v>434</v>
      </c>
      <c r="J6" s="187" t="s">
        <v>435</v>
      </c>
      <c r="K6" s="187" t="s">
        <v>436</v>
      </c>
      <c r="L6" s="187" t="s">
        <v>437</v>
      </c>
      <c r="M6" s="187" t="s">
        <v>438</v>
      </c>
      <c r="N6" s="187" t="s">
        <v>439</v>
      </c>
      <c r="O6" s="187" t="s">
        <v>440</v>
      </c>
      <c r="P6" s="187" t="s">
        <v>45</v>
      </c>
    </row>
    <row r="7" spans="1:17">
      <c r="A7" s="188" t="s">
        <v>44</v>
      </c>
      <c r="B7" s="18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</row>
    <row r="8" spans="1:17">
      <c r="A8" s="190"/>
      <c r="B8" s="191" t="s">
        <v>441</v>
      </c>
      <c r="C8" s="118">
        <v>12630900</v>
      </c>
      <c r="D8" s="118">
        <v>10675669</v>
      </c>
      <c r="E8" s="118">
        <v>10360789</v>
      </c>
      <c r="F8" s="118"/>
      <c r="G8" s="118"/>
      <c r="H8" s="118"/>
      <c r="I8" s="118"/>
      <c r="J8" s="118"/>
      <c r="K8" s="118"/>
      <c r="L8" s="118"/>
      <c r="M8" s="118"/>
      <c r="N8" s="118"/>
      <c r="O8" s="118">
        <v>314880</v>
      </c>
      <c r="P8" s="118"/>
      <c r="Q8" s="192">
        <f>SUM(E8:P8)</f>
        <v>10675669</v>
      </c>
    </row>
    <row r="9" spans="1:17">
      <c r="A9" s="190"/>
      <c r="B9" s="191" t="s">
        <v>65</v>
      </c>
      <c r="C9" s="118">
        <v>2270430</v>
      </c>
      <c r="D9" s="118">
        <v>1120850</v>
      </c>
      <c r="E9" s="118">
        <v>1120850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92">
        <f t="shared" ref="Q9:Q17" si="0">SUM(E9:P9)</f>
        <v>1120850</v>
      </c>
    </row>
    <row r="10" spans="1:17">
      <c r="A10" s="190"/>
      <c r="B10" s="191" t="s">
        <v>66</v>
      </c>
      <c r="C10" s="118">
        <v>10035200</v>
      </c>
      <c r="D10" s="118">
        <v>4255381</v>
      </c>
      <c r="E10" s="118">
        <v>1556158</v>
      </c>
      <c r="F10" s="118">
        <v>65300</v>
      </c>
      <c r="G10" s="118">
        <v>1385324</v>
      </c>
      <c r="H10" s="118">
        <v>419234</v>
      </c>
      <c r="I10" s="118"/>
      <c r="J10" s="118"/>
      <c r="K10" s="118">
        <v>61900</v>
      </c>
      <c r="L10" s="118">
        <v>371680</v>
      </c>
      <c r="M10" s="118"/>
      <c r="N10" s="118">
        <v>128430</v>
      </c>
      <c r="O10" s="118">
        <v>267355</v>
      </c>
      <c r="P10" s="118"/>
      <c r="Q10" s="192">
        <f t="shared" si="0"/>
        <v>4255381</v>
      </c>
    </row>
    <row r="11" spans="1:17">
      <c r="A11" s="190"/>
      <c r="B11" s="191" t="s">
        <v>67</v>
      </c>
      <c r="C11" s="118">
        <v>3171970</v>
      </c>
      <c r="D11" s="118">
        <v>2772222.5</v>
      </c>
      <c r="E11" s="118">
        <v>753939</v>
      </c>
      <c r="F11" s="118"/>
      <c r="G11" s="118">
        <v>1678473.5</v>
      </c>
      <c r="H11" s="118"/>
      <c r="I11" s="118"/>
      <c r="J11" s="118"/>
      <c r="K11" s="118"/>
      <c r="L11" s="118"/>
      <c r="M11" s="118"/>
      <c r="N11" s="118"/>
      <c r="O11" s="118">
        <v>339810</v>
      </c>
      <c r="P11" s="118"/>
      <c r="Q11" s="192">
        <f t="shared" si="0"/>
        <v>2772222.5</v>
      </c>
    </row>
    <row r="12" spans="1:17">
      <c r="A12" s="190"/>
      <c r="B12" s="191" t="s">
        <v>68</v>
      </c>
      <c r="C12" s="118">
        <v>1123000</v>
      </c>
      <c r="D12" s="118">
        <v>767696.89</v>
      </c>
      <c r="E12" s="118">
        <v>254341.18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>
        <v>513355.71</v>
      </c>
      <c r="P12" s="118"/>
      <c r="Q12" s="192">
        <f t="shared" si="0"/>
        <v>767696.89</v>
      </c>
    </row>
    <row r="13" spans="1:17">
      <c r="A13" s="190"/>
      <c r="B13" s="191" t="s">
        <v>69</v>
      </c>
      <c r="C13" s="118">
        <v>5457000</v>
      </c>
      <c r="D13" s="118">
        <v>3949212.51</v>
      </c>
      <c r="E13" s="118">
        <v>15000</v>
      </c>
      <c r="F13" s="118"/>
      <c r="G13" s="118">
        <v>3112160</v>
      </c>
      <c r="H13" s="118">
        <v>97500</v>
      </c>
      <c r="I13" s="118">
        <v>30000</v>
      </c>
      <c r="J13" s="118">
        <v>399552.51</v>
      </c>
      <c r="K13" s="118"/>
      <c r="L13" s="118">
        <v>295000</v>
      </c>
      <c r="M13" s="118"/>
      <c r="N13" s="118"/>
      <c r="O13" s="118"/>
      <c r="P13" s="118"/>
      <c r="Q13" s="192">
        <f t="shared" si="0"/>
        <v>3949212.51</v>
      </c>
    </row>
    <row r="14" spans="1:17">
      <c r="A14" s="190"/>
      <c r="B14" s="191" t="s">
        <v>45</v>
      </c>
      <c r="C14" s="118">
        <v>1691410</v>
      </c>
      <c r="D14" s="118">
        <v>860770</v>
      </c>
      <c r="E14" s="193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>
        <v>860770</v>
      </c>
      <c r="Q14" s="192">
        <f t="shared" si="0"/>
        <v>860770</v>
      </c>
    </row>
    <row r="15" spans="1:17">
      <c r="A15" s="190"/>
      <c r="B15" s="191" t="s">
        <v>442</v>
      </c>
      <c r="C15" s="118">
        <v>691500</v>
      </c>
      <c r="D15" s="118">
        <v>460775</v>
      </c>
      <c r="E15" s="118">
        <v>375775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>
        <v>85000</v>
      </c>
      <c r="P15" s="118"/>
      <c r="Q15" s="192">
        <f t="shared" si="0"/>
        <v>460775</v>
      </c>
    </row>
    <row r="16" spans="1:17">
      <c r="A16" s="190"/>
      <c r="B16" s="220" t="s">
        <v>443</v>
      </c>
      <c r="C16" s="118">
        <v>8156000</v>
      </c>
      <c r="D16" s="118">
        <v>7206516</v>
      </c>
      <c r="E16" s="118">
        <v>98916</v>
      </c>
      <c r="F16" s="118"/>
      <c r="G16" s="118"/>
      <c r="H16" s="118"/>
      <c r="I16" s="118"/>
      <c r="J16" s="118"/>
      <c r="K16" s="118"/>
      <c r="L16" s="118"/>
      <c r="M16" s="118"/>
      <c r="N16" s="118">
        <v>7107600</v>
      </c>
      <c r="O16" s="118"/>
      <c r="P16" s="118"/>
      <c r="Q16" s="192">
        <f t="shared" si="0"/>
        <v>7206516</v>
      </c>
    </row>
    <row r="17" spans="1:17">
      <c r="A17" s="190"/>
      <c r="B17" s="191" t="s">
        <v>106</v>
      </c>
      <c r="C17" s="118">
        <f>23765420+143640</f>
        <v>23909060</v>
      </c>
      <c r="D17" s="118">
        <f>C17</f>
        <v>23909060</v>
      </c>
      <c r="E17" s="118">
        <v>3491438</v>
      </c>
      <c r="F17" s="118"/>
      <c r="G17" s="118">
        <v>67640</v>
      </c>
      <c r="H17" s="118"/>
      <c r="I17" s="118">
        <v>0</v>
      </c>
      <c r="J17" s="118"/>
      <c r="K17" s="118"/>
      <c r="L17" s="118"/>
      <c r="M17" s="118"/>
      <c r="N17" s="118">
        <v>10600000</v>
      </c>
      <c r="O17" s="118"/>
      <c r="P17" s="118">
        <v>9606342</v>
      </c>
      <c r="Q17" s="192">
        <f t="shared" si="0"/>
        <v>23765420</v>
      </c>
    </row>
    <row r="18" spans="1:17" ht="21" thickBot="1">
      <c r="A18" s="194"/>
      <c r="B18" s="195" t="s">
        <v>15</v>
      </c>
      <c r="C18" s="196">
        <f>SUM(C8:C17)</f>
        <v>69136470</v>
      </c>
      <c r="D18" s="196">
        <f>D8+D9+D10+D11+D12+D13+D14+D15+D16+D17</f>
        <v>55978152.899999999</v>
      </c>
      <c r="E18" s="196">
        <f t="shared" ref="E18:P18" si="1">SUM(E8:E17)</f>
        <v>18027206.18</v>
      </c>
      <c r="F18" s="196">
        <f t="shared" si="1"/>
        <v>65300</v>
      </c>
      <c r="G18" s="196">
        <f t="shared" si="1"/>
        <v>6243597.5</v>
      </c>
      <c r="H18" s="196">
        <f t="shared" si="1"/>
        <v>516734</v>
      </c>
      <c r="I18" s="196">
        <f t="shared" si="1"/>
        <v>30000</v>
      </c>
      <c r="J18" s="196">
        <f t="shared" si="1"/>
        <v>399552.51</v>
      </c>
      <c r="K18" s="196">
        <f t="shared" si="1"/>
        <v>61900</v>
      </c>
      <c r="L18" s="196">
        <f t="shared" si="1"/>
        <v>666680</v>
      </c>
      <c r="M18" s="196">
        <f t="shared" si="1"/>
        <v>0</v>
      </c>
      <c r="N18" s="196">
        <f t="shared" si="1"/>
        <v>17836030</v>
      </c>
      <c r="O18" s="196">
        <f t="shared" si="1"/>
        <v>1520400.71</v>
      </c>
      <c r="P18" s="196">
        <f t="shared" si="1"/>
        <v>10467112</v>
      </c>
      <c r="Q18" s="192"/>
    </row>
    <row r="19" spans="1:17" ht="21" thickTop="1">
      <c r="A19" s="197" t="s">
        <v>42</v>
      </c>
      <c r="B19" s="191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</row>
    <row r="20" spans="1:17">
      <c r="A20" s="190"/>
      <c r="B20" s="191" t="s">
        <v>62</v>
      </c>
      <c r="C20" s="198">
        <v>410000</v>
      </c>
      <c r="D20" s="118">
        <f>348155.95+4324.4</f>
        <v>352480.35000000003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</row>
    <row r="21" spans="1:17">
      <c r="A21" s="190"/>
      <c r="B21" s="191" t="s">
        <v>457</v>
      </c>
      <c r="C21" s="198">
        <v>19290000</v>
      </c>
      <c r="D21" s="118">
        <v>19365278.050000001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</row>
    <row r="22" spans="1:17">
      <c r="A22" s="190"/>
      <c r="B22" s="191" t="s">
        <v>444</v>
      </c>
      <c r="C22" s="198">
        <v>532000</v>
      </c>
      <c r="D22" s="118">
        <v>331312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</row>
    <row r="23" spans="1:17">
      <c r="A23" s="190"/>
      <c r="B23" s="191" t="s">
        <v>445</v>
      </c>
      <c r="C23" s="199">
        <v>700000</v>
      </c>
      <c r="D23" s="118">
        <v>724730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</row>
    <row r="24" spans="1:17">
      <c r="A24" s="190"/>
      <c r="B24" s="191" t="s">
        <v>446</v>
      </c>
      <c r="C24" s="198">
        <v>300000</v>
      </c>
      <c r="D24" s="118">
        <v>135280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</row>
    <row r="25" spans="1:17">
      <c r="A25" s="190"/>
      <c r="B25" s="191" t="s">
        <v>63</v>
      </c>
      <c r="C25" s="118">
        <v>300000</v>
      </c>
      <c r="D25" s="118">
        <v>250522.71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</row>
    <row r="26" spans="1:17">
      <c r="A26" s="190"/>
      <c r="B26" s="28" t="s">
        <v>64</v>
      </c>
      <c r="C26" s="198">
        <v>21286310</v>
      </c>
      <c r="D26" s="222">
        <v>11621416</v>
      </c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7">
      <c r="A27" s="200"/>
      <c r="B27" s="201" t="s">
        <v>106</v>
      </c>
      <c r="C27" s="223">
        <f>23765420+143640</f>
        <v>23909060</v>
      </c>
      <c r="D27" s="41">
        <f>+C27</f>
        <v>23909060</v>
      </c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</row>
    <row r="28" spans="1:17" ht="21" thickBot="1">
      <c r="A28" s="203"/>
      <c r="B28" s="215" t="s">
        <v>447</v>
      </c>
      <c r="C28" s="196">
        <f>C20+C21+C22+C23+C24+C25+C26+C27</f>
        <v>66727370</v>
      </c>
      <c r="D28" s="196">
        <f>SUM(D20:D27)</f>
        <v>56690079.109999999</v>
      </c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</row>
    <row r="29" spans="1:17" ht="21.75" thickTop="1" thickBot="1">
      <c r="B29" s="363" t="s">
        <v>448</v>
      </c>
      <c r="C29" s="364"/>
      <c r="D29" s="204">
        <f>D28-D18</f>
        <v>711926.21000000089</v>
      </c>
    </row>
    <row r="30" spans="1:17" ht="21" thickTop="1"/>
    <row r="32" spans="1:17" s="70" customFormat="1"/>
    <row r="33" s="70" customFormat="1"/>
    <row r="34" s="70" customFormat="1"/>
    <row r="35" s="70" customFormat="1"/>
    <row r="36" s="70" customFormat="1"/>
    <row r="37" s="70" customFormat="1"/>
    <row r="38" s="70" customFormat="1"/>
    <row r="39" s="70" customFormat="1"/>
  </sheetData>
  <mergeCells count="5">
    <mergeCell ref="B2:P2"/>
    <mergeCell ref="B3:P3"/>
    <mergeCell ref="B4:P4"/>
    <mergeCell ref="A6:B6"/>
    <mergeCell ref="B29:C29"/>
  </mergeCells>
  <pageMargins left="0.33" right="0.11811023622047245" top="0.31496062992125984" bottom="0.27559055118110237" header="0.31496062992125984" footer="0.15748031496062992"/>
  <pageSetup paperSize="9" scale="59" orientation="landscape" horizontalDpi="4294967293" r:id="rId1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K54"/>
  <sheetViews>
    <sheetView topLeftCell="A34" workbookViewId="0">
      <selection activeCell="E50" sqref="E50"/>
    </sheetView>
  </sheetViews>
  <sheetFormatPr defaultRowHeight="18.75"/>
  <cols>
    <col min="1" max="1" width="2" style="224" customWidth="1"/>
    <col min="2" max="2" width="3.5" style="224" customWidth="1"/>
    <col min="3" max="3" width="6.5" style="224" customWidth="1"/>
    <col min="4" max="4" width="37.625" style="224" customWidth="1"/>
    <col min="5" max="5" width="22.375" style="224" bestFit="1" customWidth="1"/>
    <col min="6" max="6" width="2.375" style="224" customWidth="1"/>
    <col min="7" max="7" width="15.625" style="224" customWidth="1"/>
    <col min="8" max="8" width="2.125" style="224" customWidth="1"/>
    <col min="9" max="9" width="13.75" style="224" bestFit="1" customWidth="1"/>
    <col min="10" max="10" width="9" style="224"/>
    <col min="11" max="11" width="9.5" style="224" customWidth="1"/>
    <col min="12" max="13" width="9" style="224"/>
    <col min="14" max="14" width="13.625" style="224" customWidth="1"/>
    <col min="15" max="16384" width="9" style="224"/>
  </cols>
  <sheetData>
    <row r="1" spans="1:11">
      <c r="A1" s="365" t="s">
        <v>450</v>
      </c>
      <c r="B1" s="365"/>
      <c r="C1" s="365"/>
      <c r="D1" s="365"/>
      <c r="E1" s="365"/>
      <c r="F1" s="365"/>
      <c r="G1" s="365"/>
      <c r="H1" s="365"/>
      <c r="I1" s="174"/>
      <c r="J1" s="174"/>
      <c r="K1" s="174"/>
    </row>
    <row r="2" spans="1:11">
      <c r="A2" s="225" t="s">
        <v>56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>
      <c r="A3" s="174"/>
      <c r="B3" s="226" t="s">
        <v>57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1:11">
      <c r="B4" s="227">
        <v>1</v>
      </c>
      <c r="C4" s="179" t="s">
        <v>629</v>
      </c>
      <c r="G4" s="228">
        <v>36000</v>
      </c>
    </row>
    <row r="5" spans="1:11">
      <c r="B5" s="227">
        <v>2</v>
      </c>
      <c r="C5" s="179" t="s">
        <v>630</v>
      </c>
      <c r="G5" s="228">
        <v>44000</v>
      </c>
    </row>
    <row r="6" spans="1:11">
      <c r="B6" s="227">
        <v>3</v>
      </c>
      <c r="C6" s="229" t="s">
        <v>583</v>
      </c>
      <c r="G6" s="228">
        <v>42000</v>
      </c>
    </row>
    <row r="7" spans="1:11">
      <c r="B7" s="227">
        <v>4</v>
      </c>
      <c r="C7" s="229" t="s">
        <v>584</v>
      </c>
      <c r="G7" s="228">
        <v>22000</v>
      </c>
    </row>
    <row r="8" spans="1:11">
      <c r="B8" s="227">
        <v>5</v>
      </c>
      <c r="C8" s="229" t="s">
        <v>631</v>
      </c>
      <c r="G8" s="228">
        <v>8500</v>
      </c>
    </row>
    <row r="9" spans="1:11">
      <c r="B9" s="227">
        <v>6</v>
      </c>
      <c r="C9" s="229" t="s">
        <v>632</v>
      </c>
      <c r="G9" s="228">
        <v>18000</v>
      </c>
    </row>
    <row r="10" spans="1:11">
      <c r="B10" s="227">
        <v>7</v>
      </c>
      <c r="C10" s="229" t="s">
        <v>633</v>
      </c>
      <c r="G10" s="228">
        <v>50000</v>
      </c>
    </row>
    <row r="11" spans="1:11">
      <c r="B11" s="227">
        <v>8</v>
      </c>
      <c r="C11" s="229" t="s">
        <v>634</v>
      </c>
      <c r="G11" s="228">
        <v>6000</v>
      </c>
    </row>
    <row r="12" spans="1:11">
      <c r="B12" s="227">
        <v>9</v>
      </c>
      <c r="C12" s="229" t="s">
        <v>635</v>
      </c>
      <c r="G12" s="228">
        <v>39000</v>
      </c>
    </row>
    <row r="13" spans="1:11">
      <c r="B13" s="227">
        <v>10</v>
      </c>
      <c r="C13" s="229" t="s">
        <v>636</v>
      </c>
      <c r="G13" s="228">
        <v>46000</v>
      </c>
      <c r="I13" s="230">
        <f>G4+G5+G6+G7+G8+G9+G10+G11+G12+G13</f>
        <v>311500</v>
      </c>
    </row>
    <row r="14" spans="1:11">
      <c r="B14" s="227">
        <v>11</v>
      </c>
      <c r="C14" s="229" t="s">
        <v>638</v>
      </c>
      <c r="G14" s="228">
        <v>149275</v>
      </c>
    </row>
    <row r="15" spans="1:11" ht="19.5" thickBot="1">
      <c r="C15" s="224" t="s">
        <v>637</v>
      </c>
      <c r="G15" s="231">
        <f>SUM(G4:G14)</f>
        <v>460775</v>
      </c>
    </row>
    <row r="16" spans="1:11" ht="19.5" thickTop="1">
      <c r="A16" s="225" t="s">
        <v>58</v>
      </c>
      <c r="B16" s="174"/>
    </row>
    <row r="17" spans="1:9">
      <c r="A17" s="174"/>
      <c r="B17" s="226" t="s">
        <v>59</v>
      </c>
    </row>
    <row r="18" spans="1:9">
      <c r="B18" s="232">
        <v>1</v>
      </c>
      <c r="C18" s="179" t="s">
        <v>640</v>
      </c>
      <c r="G18" s="233">
        <v>472000</v>
      </c>
    </row>
    <row r="19" spans="1:9">
      <c r="B19" s="232">
        <v>2</v>
      </c>
      <c r="C19" s="179" t="s">
        <v>655</v>
      </c>
      <c r="G19" s="233">
        <v>442000</v>
      </c>
    </row>
    <row r="20" spans="1:9">
      <c r="B20" s="232">
        <v>3</v>
      </c>
      <c r="C20" s="179" t="s">
        <v>639</v>
      </c>
      <c r="G20" s="233">
        <v>296000</v>
      </c>
    </row>
    <row r="21" spans="1:9">
      <c r="B21" s="232">
        <v>4</v>
      </c>
      <c r="C21" s="179" t="s">
        <v>641</v>
      </c>
      <c r="G21" s="233">
        <v>443000</v>
      </c>
    </row>
    <row r="22" spans="1:9">
      <c r="B22" s="232">
        <v>5</v>
      </c>
      <c r="C22" s="179" t="s">
        <v>642</v>
      </c>
      <c r="G22" s="233">
        <v>384000</v>
      </c>
      <c r="I22" s="230"/>
    </row>
    <row r="23" spans="1:9">
      <c r="B23" s="232">
        <v>6</v>
      </c>
      <c r="C23" s="229" t="s">
        <v>643</v>
      </c>
      <c r="G23" s="233">
        <v>177800</v>
      </c>
      <c r="I23" s="230"/>
    </row>
    <row r="24" spans="1:9">
      <c r="B24" s="232">
        <v>7</v>
      </c>
      <c r="C24" s="229" t="s">
        <v>585</v>
      </c>
      <c r="G24" s="233">
        <v>222000</v>
      </c>
      <c r="I24" s="230"/>
    </row>
    <row r="25" spans="1:9">
      <c r="B25" s="232">
        <v>8</v>
      </c>
      <c r="C25" s="229" t="s">
        <v>644</v>
      </c>
      <c r="G25" s="233">
        <v>100000</v>
      </c>
      <c r="I25" s="230"/>
    </row>
    <row r="26" spans="1:9">
      <c r="B26" s="232">
        <v>9</v>
      </c>
      <c r="C26" s="229" t="s">
        <v>646</v>
      </c>
      <c r="G26" s="233">
        <v>179000</v>
      </c>
      <c r="I26" s="230"/>
    </row>
    <row r="27" spans="1:9">
      <c r="B27" s="232">
        <v>10</v>
      </c>
      <c r="C27" s="229" t="s">
        <v>645</v>
      </c>
      <c r="G27" s="233">
        <v>100000</v>
      </c>
      <c r="I27" s="230"/>
    </row>
    <row r="28" spans="1:9">
      <c r="B28" s="232">
        <v>11</v>
      </c>
      <c r="C28" s="229" t="s">
        <v>654</v>
      </c>
      <c r="G28" s="233">
        <v>95000</v>
      </c>
      <c r="I28" s="230"/>
    </row>
    <row r="29" spans="1:9">
      <c r="B29" s="232">
        <v>12</v>
      </c>
      <c r="C29" s="179" t="s">
        <v>647</v>
      </c>
      <c r="G29" s="233">
        <v>100000</v>
      </c>
      <c r="I29" s="230"/>
    </row>
    <row r="30" spans="1:9">
      <c r="B30" s="232">
        <v>13</v>
      </c>
      <c r="C30" s="179" t="s">
        <v>648</v>
      </c>
      <c r="G30" s="233">
        <v>187000</v>
      </c>
      <c r="I30" s="230"/>
    </row>
    <row r="31" spans="1:9">
      <c r="B31" s="232">
        <v>14</v>
      </c>
      <c r="C31" s="179" t="s">
        <v>649</v>
      </c>
      <c r="G31" s="233">
        <v>95400</v>
      </c>
      <c r="I31" s="230"/>
    </row>
    <row r="32" spans="1:9">
      <c r="B32" s="232">
        <v>15</v>
      </c>
      <c r="C32" s="179" t="s">
        <v>650</v>
      </c>
      <c r="G32" s="233">
        <v>78000</v>
      </c>
      <c r="I32" s="230"/>
    </row>
    <row r="33" spans="2:9">
      <c r="B33" s="232">
        <v>16</v>
      </c>
      <c r="C33" s="179" t="s">
        <v>651</v>
      </c>
      <c r="G33" s="233">
        <v>60000</v>
      </c>
      <c r="I33" s="230"/>
    </row>
    <row r="34" spans="2:9">
      <c r="B34" s="232">
        <v>17</v>
      </c>
      <c r="C34" s="179" t="s">
        <v>652</v>
      </c>
      <c r="G34" s="233">
        <v>400000</v>
      </c>
      <c r="I34" s="230"/>
    </row>
    <row r="35" spans="2:9">
      <c r="B35" s="232">
        <v>18</v>
      </c>
      <c r="C35" s="179" t="s">
        <v>653</v>
      </c>
      <c r="G35" s="233">
        <v>123000</v>
      </c>
      <c r="I35" s="230"/>
    </row>
    <row r="36" spans="2:9">
      <c r="B36" s="232">
        <v>19</v>
      </c>
      <c r="C36" s="179" t="s">
        <v>656</v>
      </c>
      <c r="G36" s="233">
        <v>500000</v>
      </c>
    </row>
    <row r="37" spans="2:9">
      <c r="B37" s="232">
        <v>20</v>
      </c>
      <c r="C37" s="179" t="s">
        <v>657</v>
      </c>
      <c r="G37" s="233">
        <v>500000</v>
      </c>
    </row>
    <row r="38" spans="2:9">
      <c r="B38" s="232">
        <v>21</v>
      </c>
      <c r="C38" s="224" t="s">
        <v>658</v>
      </c>
      <c r="G38" s="234">
        <v>100000</v>
      </c>
    </row>
    <row r="39" spans="2:9">
      <c r="B39" s="232">
        <v>22</v>
      </c>
      <c r="C39" s="179" t="s">
        <v>661</v>
      </c>
      <c r="G39" s="234">
        <v>232000</v>
      </c>
    </row>
    <row r="40" spans="2:9">
      <c r="B40" s="232">
        <v>23</v>
      </c>
      <c r="C40" s="224" t="s">
        <v>662</v>
      </c>
      <c r="G40" s="234">
        <v>15900</v>
      </c>
    </row>
    <row r="41" spans="2:9">
      <c r="B41" s="232">
        <v>24</v>
      </c>
      <c r="C41" s="224" t="s">
        <v>663</v>
      </c>
      <c r="G41" s="234">
        <v>315000</v>
      </c>
    </row>
    <row r="42" spans="2:9">
      <c r="B42" s="232">
        <v>25</v>
      </c>
      <c r="C42" s="224" t="s">
        <v>664</v>
      </c>
      <c r="G42" s="234">
        <v>96600</v>
      </c>
    </row>
    <row r="43" spans="2:9">
      <c r="B43" s="232">
        <v>26</v>
      </c>
      <c r="C43" s="179" t="s">
        <v>665</v>
      </c>
      <c r="G43" s="234">
        <v>1055000</v>
      </c>
    </row>
    <row r="44" spans="2:9">
      <c r="B44" s="232">
        <v>27</v>
      </c>
      <c r="C44" s="224" t="s">
        <v>659</v>
      </c>
      <c r="G44" s="234">
        <v>437816</v>
      </c>
    </row>
    <row r="45" spans="2:9" ht="19.5" thickBot="1">
      <c r="C45" s="224" t="s">
        <v>660</v>
      </c>
      <c r="G45" s="284">
        <f>SUM(G18:G44)</f>
        <v>7206516</v>
      </c>
    </row>
    <row r="46" spans="2:9" ht="19.5" thickTop="1">
      <c r="B46" s="232"/>
      <c r="C46" s="224" t="s">
        <v>666</v>
      </c>
      <c r="G46" s="235"/>
    </row>
    <row r="48" spans="2:9">
      <c r="B48" s="232"/>
      <c r="C48" s="179"/>
      <c r="G48" s="233"/>
    </row>
    <row r="52" spans="2:9">
      <c r="B52" s="232"/>
      <c r="C52" s="179"/>
      <c r="G52" s="233"/>
      <c r="I52" s="230"/>
    </row>
    <row r="53" spans="2:9">
      <c r="B53" s="232"/>
      <c r="C53" s="179"/>
      <c r="G53" s="233"/>
      <c r="I53" s="230"/>
    </row>
    <row r="54" spans="2:9">
      <c r="B54" s="232"/>
      <c r="C54" s="179"/>
      <c r="G54" s="233"/>
      <c r="I54" s="230"/>
    </row>
  </sheetData>
  <mergeCells count="1">
    <mergeCell ref="A1:H1"/>
  </mergeCells>
  <pageMargins left="0.70866141732283472" right="0.51181102362204722" top="0.59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38"/>
  <sheetViews>
    <sheetView workbookViewId="0">
      <selection activeCell="A15" sqref="A15"/>
    </sheetView>
  </sheetViews>
  <sheetFormatPr defaultRowHeight="20.25"/>
  <cols>
    <col min="1" max="1" width="38.5" style="1" bestFit="1" customWidth="1"/>
    <col min="2" max="2" width="16.5" style="1" bestFit="1" customWidth="1"/>
    <col min="3" max="3" width="15.5" style="1" customWidth="1"/>
    <col min="4" max="4" width="16.5" style="1" bestFit="1" customWidth="1"/>
    <col min="5" max="256" width="9" style="1"/>
    <col min="257" max="257" width="38.5" style="1" bestFit="1" customWidth="1"/>
    <col min="258" max="258" width="16.5" style="1" bestFit="1" customWidth="1"/>
    <col min="259" max="259" width="15.5" style="1" customWidth="1"/>
    <col min="260" max="260" width="16.5" style="1" bestFit="1" customWidth="1"/>
    <col min="261" max="512" width="9" style="1"/>
    <col min="513" max="513" width="38.5" style="1" bestFit="1" customWidth="1"/>
    <col min="514" max="514" width="16.5" style="1" bestFit="1" customWidth="1"/>
    <col min="515" max="515" width="15.5" style="1" customWidth="1"/>
    <col min="516" max="516" width="16.5" style="1" bestFit="1" customWidth="1"/>
    <col min="517" max="768" width="9" style="1"/>
    <col min="769" max="769" width="38.5" style="1" bestFit="1" customWidth="1"/>
    <col min="770" max="770" width="16.5" style="1" bestFit="1" customWidth="1"/>
    <col min="771" max="771" width="15.5" style="1" customWidth="1"/>
    <col min="772" max="772" width="16.5" style="1" bestFit="1" customWidth="1"/>
    <col min="773" max="1024" width="9" style="1"/>
    <col min="1025" max="1025" width="38.5" style="1" bestFit="1" customWidth="1"/>
    <col min="1026" max="1026" width="16.5" style="1" bestFit="1" customWidth="1"/>
    <col min="1027" max="1027" width="15.5" style="1" customWidth="1"/>
    <col min="1028" max="1028" width="16.5" style="1" bestFit="1" customWidth="1"/>
    <col min="1029" max="1280" width="9" style="1"/>
    <col min="1281" max="1281" width="38.5" style="1" bestFit="1" customWidth="1"/>
    <col min="1282" max="1282" width="16.5" style="1" bestFit="1" customWidth="1"/>
    <col min="1283" max="1283" width="15.5" style="1" customWidth="1"/>
    <col min="1284" max="1284" width="16.5" style="1" bestFit="1" customWidth="1"/>
    <col min="1285" max="1536" width="9" style="1"/>
    <col min="1537" max="1537" width="38.5" style="1" bestFit="1" customWidth="1"/>
    <col min="1538" max="1538" width="16.5" style="1" bestFit="1" customWidth="1"/>
    <col min="1539" max="1539" width="15.5" style="1" customWidth="1"/>
    <col min="1540" max="1540" width="16.5" style="1" bestFit="1" customWidth="1"/>
    <col min="1541" max="1792" width="9" style="1"/>
    <col min="1793" max="1793" width="38.5" style="1" bestFit="1" customWidth="1"/>
    <col min="1794" max="1794" width="16.5" style="1" bestFit="1" customWidth="1"/>
    <col min="1795" max="1795" width="15.5" style="1" customWidth="1"/>
    <col min="1796" max="1796" width="16.5" style="1" bestFit="1" customWidth="1"/>
    <col min="1797" max="2048" width="9" style="1"/>
    <col min="2049" max="2049" width="38.5" style="1" bestFit="1" customWidth="1"/>
    <col min="2050" max="2050" width="16.5" style="1" bestFit="1" customWidth="1"/>
    <col min="2051" max="2051" width="15.5" style="1" customWidth="1"/>
    <col min="2052" max="2052" width="16.5" style="1" bestFit="1" customWidth="1"/>
    <col min="2053" max="2304" width="9" style="1"/>
    <col min="2305" max="2305" width="38.5" style="1" bestFit="1" customWidth="1"/>
    <col min="2306" max="2306" width="16.5" style="1" bestFit="1" customWidth="1"/>
    <col min="2307" max="2307" width="15.5" style="1" customWidth="1"/>
    <col min="2308" max="2308" width="16.5" style="1" bestFit="1" customWidth="1"/>
    <col min="2309" max="2560" width="9" style="1"/>
    <col min="2561" max="2561" width="38.5" style="1" bestFit="1" customWidth="1"/>
    <col min="2562" max="2562" width="16.5" style="1" bestFit="1" customWidth="1"/>
    <col min="2563" max="2563" width="15.5" style="1" customWidth="1"/>
    <col min="2564" max="2564" width="16.5" style="1" bestFit="1" customWidth="1"/>
    <col min="2565" max="2816" width="9" style="1"/>
    <col min="2817" max="2817" width="38.5" style="1" bestFit="1" customWidth="1"/>
    <col min="2818" max="2818" width="16.5" style="1" bestFit="1" customWidth="1"/>
    <col min="2819" max="2819" width="15.5" style="1" customWidth="1"/>
    <col min="2820" max="2820" width="16.5" style="1" bestFit="1" customWidth="1"/>
    <col min="2821" max="3072" width="9" style="1"/>
    <col min="3073" max="3073" width="38.5" style="1" bestFit="1" customWidth="1"/>
    <col min="3074" max="3074" width="16.5" style="1" bestFit="1" customWidth="1"/>
    <col min="3075" max="3075" width="15.5" style="1" customWidth="1"/>
    <col min="3076" max="3076" width="16.5" style="1" bestFit="1" customWidth="1"/>
    <col min="3077" max="3328" width="9" style="1"/>
    <col min="3329" max="3329" width="38.5" style="1" bestFit="1" customWidth="1"/>
    <col min="3330" max="3330" width="16.5" style="1" bestFit="1" customWidth="1"/>
    <col min="3331" max="3331" width="15.5" style="1" customWidth="1"/>
    <col min="3332" max="3332" width="16.5" style="1" bestFit="1" customWidth="1"/>
    <col min="3333" max="3584" width="9" style="1"/>
    <col min="3585" max="3585" width="38.5" style="1" bestFit="1" customWidth="1"/>
    <col min="3586" max="3586" width="16.5" style="1" bestFit="1" customWidth="1"/>
    <col min="3587" max="3587" width="15.5" style="1" customWidth="1"/>
    <col min="3588" max="3588" width="16.5" style="1" bestFit="1" customWidth="1"/>
    <col min="3589" max="3840" width="9" style="1"/>
    <col min="3841" max="3841" width="38.5" style="1" bestFit="1" customWidth="1"/>
    <col min="3842" max="3842" width="16.5" style="1" bestFit="1" customWidth="1"/>
    <col min="3843" max="3843" width="15.5" style="1" customWidth="1"/>
    <col min="3844" max="3844" width="16.5" style="1" bestFit="1" customWidth="1"/>
    <col min="3845" max="4096" width="9" style="1"/>
    <col min="4097" max="4097" width="38.5" style="1" bestFit="1" customWidth="1"/>
    <col min="4098" max="4098" width="16.5" style="1" bestFit="1" customWidth="1"/>
    <col min="4099" max="4099" width="15.5" style="1" customWidth="1"/>
    <col min="4100" max="4100" width="16.5" style="1" bestFit="1" customWidth="1"/>
    <col min="4101" max="4352" width="9" style="1"/>
    <col min="4353" max="4353" width="38.5" style="1" bestFit="1" customWidth="1"/>
    <col min="4354" max="4354" width="16.5" style="1" bestFit="1" customWidth="1"/>
    <col min="4355" max="4355" width="15.5" style="1" customWidth="1"/>
    <col min="4356" max="4356" width="16.5" style="1" bestFit="1" customWidth="1"/>
    <col min="4357" max="4608" width="9" style="1"/>
    <col min="4609" max="4609" width="38.5" style="1" bestFit="1" customWidth="1"/>
    <col min="4610" max="4610" width="16.5" style="1" bestFit="1" customWidth="1"/>
    <col min="4611" max="4611" width="15.5" style="1" customWidth="1"/>
    <col min="4612" max="4612" width="16.5" style="1" bestFit="1" customWidth="1"/>
    <col min="4613" max="4864" width="9" style="1"/>
    <col min="4865" max="4865" width="38.5" style="1" bestFit="1" customWidth="1"/>
    <col min="4866" max="4866" width="16.5" style="1" bestFit="1" customWidth="1"/>
    <col min="4867" max="4867" width="15.5" style="1" customWidth="1"/>
    <col min="4868" max="4868" width="16.5" style="1" bestFit="1" customWidth="1"/>
    <col min="4869" max="5120" width="9" style="1"/>
    <col min="5121" max="5121" width="38.5" style="1" bestFit="1" customWidth="1"/>
    <col min="5122" max="5122" width="16.5" style="1" bestFit="1" customWidth="1"/>
    <col min="5123" max="5123" width="15.5" style="1" customWidth="1"/>
    <col min="5124" max="5124" width="16.5" style="1" bestFit="1" customWidth="1"/>
    <col min="5125" max="5376" width="9" style="1"/>
    <col min="5377" max="5377" width="38.5" style="1" bestFit="1" customWidth="1"/>
    <col min="5378" max="5378" width="16.5" style="1" bestFit="1" customWidth="1"/>
    <col min="5379" max="5379" width="15.5" style="1" customWidth="1"/>
    <col min="5380" max="5380" width="16.5" style="1" bestFit="1" customWidth="1"/>
    <col min="5381" max="5632" width="9" style="1"/>
    <col min="5633" max="5633" width="38.5" style="1" bestFit="1" customWidth="1"/>
    <col min="5634" max="5634" width="16.5" style="1" bestFit="1" customWidth="1"/>
    <col min="5635" max="5635" width="15.5" style="1" customWidth="1"/>
    <col min="5636" max="5636" width="16.5" style="1" bestFit="1" customWidth="1"/>
    <col min="5637" max="5888" width="9" style="1"/>
    <col min="5889" max="5889" width="38.5" style="1" bestFit="1" customWidth="1"/>
    <col min="5890" max="5890" width="16.5" style="1" bestFit="1" customWidth="1"/>
    <col min="5891" max="5891" width="15.5" style="1" customWidth="1"/>
    <col min="5892" max="5892" width="16.5" style="1" bestFit="1" customWidth="1"/>
    <col min="5893" max="6144" width="9" style="1"/>
    <col min="6145" max="6145" width="38.5" style="1" bestFit="1" customWidth="1"/>
    <col min="6146" max="6146" width="16.5" style="1" bestFit="1" customWidth="1"/>
    <col min="6147" max="6147" width="15.5" style="1" customWidth="1"/>
    <col min="6148" max="6148" width="16.5" style="1" bestFit="1" customWidth="1"/>
    <col min="6149" max="6400" width="9" style="1"/>
    <col min="6401" max="6401" width="38.5" style="1" bestFit="1" customWidth="1"/>
    <col min="6402" max="6402" width="16.5" style="1" bestFit="1" customWidth="1"/>
    <col min="6403" max="6403" width="15.5" style="1" customWidth="1"/>
    <col min="6404" max="6404" width="16.5" style="1" bestFit="1" customWidth="1"/>
    <col min="6405" max="6656" width="9" style="1"/>
    <col min="6657" max="6657" width="38.5" style="1" bestFit="1" customWidth="1"/>
    <col min="6658" max="6658" width="16.5" style="1" bestFit="1" customWidth="1"/>
    <col min="6659" max="6659" width="15.5" style="1" customWidth="1"/>
    <col min="6660" max="6660" width="16.5" style="1" bestFit="1" customWidth="1"/>
    <col min="6661" max="6912" width="9" style="1"/>
    <col min="6913" max="6913" width="38.5" style="1" bestFit="1" customWidth="1"/>
    <col min="6914" max="6914" width="16.5" style="1" bestFit="1" customWidth="1"/>
    <col min="6915" max="6915" width="15.5" style="1" customWidth="1"/>
    <col min="6916" max="6916" width="16.5" style="1" bestFit="1" customWidth="1"/>
    <col min="6917" max="7168" width="9" style="1"/>
    <col min="7169" max="7169" width="38.5" style="1" bestFit="1" customWidth="1"/>
    <col min="7170" max="7170" width="16.5" style="1" bestFit="1" customWidth="1"/>
    <col min="7171" max="7171" width="15.5" style="1" customWidth="1"/>
    <col min="7172" max="7172" width="16.5" style="1" bestFit="1" customWidth="1"/>
    <col min="7173" max="7424" width="9" style="1"/>
    <col min="7425" max="7425" width="38.5" style="1" bestFit="1" customWidth="1"/>
    <col min="7426" max="7426" width="16.5" style="1" bestFit="1" customWidth="1"/>
    <col min="7427" max="7427" width="15.5" style="1" customWidth="1"/>
    <col min="7428" max="7428" width="16.5" style="1" bestFit="1" customWidth="1"/>
    <col min="7429" max="7680" width="9" style="1"/>
    <col min="7681" max="7681" width="38.5" style="1" bestFit="1" customWidth="1"/>
    <col min="7682" max="7682" width="16.5" style="1" bestFit="1" customWidth="1"/>
    <col min="7683" max="7683" width="15.5" style="1" customWidth="1"/>
    <col min="7684" max="7684" width="16.5" style="1" bestFit="1" customWidth="1"/>
    <col min="7685" max="7936" width="9" style="1"/>
    <col min="7937" max="7937" width="38.5" style="1" bestFit="1" customWidth="1"/>
    <col min="7938" max="7938" width="16.5" style="1" bestFit="1" customWidth="1"/>
    <col min="7939" max="7939" width="15.5" style="1" customWidth="1"/>
    <col min="7940" max="7940" width="16.5" style="1" bestFit="1" customWidth="1"/>
    <col min="7941" max="8192" width="9" style="1"/>
    <col min="8193" max="8193" width="38.5" style="1" bestFit="1" customWidth="1"/>
    <col min="8194" max="8194" width="16.5" style="1" bestFit="1" customWidth="1"/>
    <col min="8195" max="8195" width="15.5" style="1" customWidth="1"/>
    <col min="8196" max="8196" width="16.5" style="1" bestFit="1" customWidth="1"/>
    <col min="8197" max="8448" width="9" style="1"/>
    <col min="8449" max="8449" width="38.5" style="1" bestFit="1" customWidth="1"/>
    <col min="8450" max="8450" width="16.5" style="1" bestFit="1" customWidth="1"/>
    <col min="8451" max="8451" width="15.5" style="1" customWidth="1"/>
    <col min="8452" max="8452" width="16.5" style="1" bestFit="1" customWidth="1"/>
    <col min="8453" max="8704" width="9" style="1"/>
    <col min="8705" max="8705" width="38.5" style="1" bestFit="1" customWidth="1"/>
    <col min="8706" max="8706" width="16.5" style="1" bestFit="1" customWidth="1"/>
    <col min="8707" max="8707" width="15.5" style="1" customWidth="1"/>
    <col min="8708" max="8708" width="16.5" style="1" bestFit="1" customWidth="1"/>
    <col min="8709" max="8960" width="9" style="1"/>
    <col min="8961" max="8961" width="38.5" style="1" bestFit="1" customWidth="1"/>
    <col min="8962" max="8962" width="16.5" style="1" bestFit="1" customWidth="1"/>
    <col min="8963" max="8963" width="15.5" style="1" customWidth="1"/>
    <col min="8964" max="8964" width="16.5" style="1" bestFit="1" customWidth="1"/>
    <col min="8965" max="9216" width="9" style="1"/>
    <col min="9217" max="9217" width="38.5" style="1" bestFit="1" customWidth="1"/>
    <col min="9218" max="9218" width="16.5" style="1" bestFit="1" customWidth="1"/>
    <col min="9219" max="9219" width="15.5" style="1" customWidth="1"/>
    <col min="9220" max="9220" width="16.5" style="1" bestFit="1" customWidth="1"/>
    <col min="9221" max="9472" width="9" style="1"/>
    <col min="9473" max="9473" width="38.5" style="1" bestFit="1" customWidth="1"/>
    <col min="9474" max="9474" width="16.5" style="1" bestFit="1" customWidth="1"/>
    <col min="9475" max="9475" width="15.5" style="1" customWidth="1"/>
    <col min="9476" max="9476" width="16.5" style="1" bestFit="1" customWidth="1"/>
    <col min="9477" max="9728" width="9" style="1"/>
    <col min="9729" max="9729" width="38.5" style="1" bestFit="1" customWidth="1"/>
    <col min="9730" max="9730" width="16.5" style="1" bestFit="1" customWidth="1"/>
    <col min="9731" max="9731" width="15.5" style="1" customWidth="1"/>
    <col min="9732" max="9732" width="16.5" style="1" bestFit="1" customWidth="1"/>
    <col min="9733" max="9984" width="9" style="1"/>
    <col min="9985" max="9985" width="38.5" style="1" bestFit="1" customWidth="1"/>
    <col min="9986" max="9986" width="16.5" style="1" bestFit="1" customWidth="1"/>
    <col min="9987" max="9987" width="15.5" style="1" customWidth="1"/>
    <col min="9988" max="9988" width="16.5" style="1" bestFit="1" customWidth="1"/>
    <col min="9989" max="10240" width="9" style="1"/>
    <col min="10241" max="10241" width="38.5" style="1" bestFit="1" customWidth="1"/>
    <col min="10242" max="10242" width="16.5" style="1" bestFit="1" customWidth="1"/>
    <col min="10243" max="10243" width="15.5" style="1" customWidth="1"/>
    <col min="10244" max="10244" width="16.5" style="1" bestFit="1" customWidth="1"/>
    <col min="10245" max="10496" width="9" style="1"/>
    <col min="10497" max="10497" width="38.5" style="1" bestFit="1" customWidth="1"/>
    <col min="10498" max="10498" width="16.5" style="1" bestFit="1" customWidth="1"/>
    <col min="10499" max="10499" width="15.5" style="1" customWidth="1"/>
    <col min="10500" max="10500" width="16.5" style="1" bestFit="1" customWidth="1"/>
    <col min="10501" max="10752" width="9" style="1"/>
    <col min="10753" max="10753" width="38.5" style="1" bestFit="1" customWidth="1"/>
    <col min="10754" max="10754" width="16.5" style="1" bestFit="1" customWidth="1"/>
    <col min="10755" max="10755" width="15.5" style="1" customWidth="1"/>
    <col min="10756" max="10756" width="16.5" style="1" bestFit="1" customWidth="1"/>
    <col min="10757" max="11008" width="9" style="1"/>
    <col min="11009" max="11009" width="38.5" style="1" bestFit="1" customWidth="1"/>
    <col min="11010" max="11010" width="16.5" style="1" bestFit="1" customWidth="1"/>
    <col min="11011" max="11011" width="15.5" style="1" customWidth="1"/>
    <col min="11012" max="11012" width="16.5" style="1" bestFit="1" customWidth="1"/>
    <col min="11013" max="11264" width="9" style="1"/>
    <col min="11265" max="11265" width="38.5" style="1" bestFit="1" customWidth="1"/>
    <col min="11266" max="11266" width="16.5" style="1" bestFit="1" customWidth="1"/>
    <col min="11267" max="11267" width="15.5" style="1" customWidth="1"/>
    <col min="11268" max="11268" width="16.5" style="1" bestFit="1" customWidth="1"/>
    <col min="11269" max="11520" width="9" style="1"/>
    <col min="11521" max="11521" width="38.5" style="1" bestFit="1" customWidth="1"/>
    <col min="11522" max="11522" width="16.5" style="1" bestFit="1" customWidth="1"/>
    <col min="11523" max="11523" width="15.5" style="1" customWidth="1"/>
    <col min="11524" max="11524" width="16.5" style="1" bestFit="1" customWidth="1"/>
    <col min="11525" max="11776" width="9" style="1"/>
    <col min="11777" max="11777" width="38.5" style="1" bestFit="1" customWidth="1"/>
    <col min="11778" max="11778" width="16.5" style="1" bestFit="1" customWidth="1"/>
    <col min="11779" max="11779" width="15.5" style="1" customWidth="1"/>
    <col min="11780" max="11780" width="16.5" style="1" bestFit="1" customWidth="1"/>
    <col min="11781" max="12032" width="9" style="1"/>
    <col min="12033" max="12033" width="38.5" style="1" bestFit="1" customWidth="1"/>
    <col min="12034" max="12034" width="16.5" style="1" bestFit="1" customWidth="1"/>
    <col min="12035" max="12035" width="15.5" style="1" customWidth="1"/>
    <col min="12036" max="12036" width="16.5" style="1" bestFit="1" customWidth="1"/>
    <col min="12037" max="12288" width="9" style="1"/>
    <col min="12289" max="12289" width="38.5" style="1" bestFit="1" customWidth="1"/>
    <col min="12290" max="12290" width="16.5" style="1" bestFit="1" customWidth="1"/>
    <col min="12291" max="12291" width="15.5" style="1" customWidth="1"/>
    <col min="12292" max="12292" width="16.5" style="1" bestFit="1" customWidth="1"/>
    <col min="12293" max="12544" width="9" style="1"/>
    <col min="12545" max="12545" width="38.5" style="1" bestFit="1" customWidth="1"/>
    <col min="12546" max="12546" width="16.5" style="1" bestFit="1" customWidth="1"/>
    <col min="12547" max="12547" width="15.5" style="1" customWidth="1"/>
    <col min="12548" max="12548" width="16.5" style="1" bestFit="1" customWidth="1"/>
    <col min="12549" max="12800" width="9" style="1"/>
    <col min="12801" max="12801" width="38.5" style="1" bestFit="1" customWidth="1"/>
    <col min="12802" max="12802" width="16.5" style="1" bestFit="1" customWidth="1"/>
    <col min="12803" max="12803" width="15.5" style="1" customWidth="1"/>
    <col min="12804" max="12804" width="16.5" style="1" bestFit="1" customWidth="1"/>
    <col min="12805" max="13056" width="9" style="1"/>
    <col min="13057" max="13057" width="38.5" style="1" bestFit="1" customWidth="1"/>
    <col min="13058" max="13058" width="16.5" style="1" bestFit="1" customWidth="1"/>
    <col min="13059" max="13059" width="15.5" style="1" customWidth="1"/>
    <col min="13060" max="13060" width="16.5" style="1" bestFit="1" customWidth="1"/>
    <col min="13061" max="13312" width="9" style="1"/>
    <col min="13313" max="13313" width="38.5" style="1" bestFit="1" customWidth="1"/>
    <col min="13314" max="13314" width="16.5" style="1" bestFit="1" customWidth="1"/>
    <col min="13315" max="13315" width="15.5" style="1" customWidth="1"/>
    <col min="13316" max="13316" width="16.5" style="1" bestFit="1" customWidth="1"/>
    <col min="13317" max="13568" width="9" style="1"/>
    <col min="13569" max="13569" width="38.5" style="1" bestFit="1" customWidth="1"/>
    <col min="13570" max="13570" width="16.5" style="1" bestFit="1" customWidth="1"/>
    <col min="13571" max="13571" width="15.5" style="1" customWidth="1"/>
    <col min="13572" max="13572" width="16.5" style="1" bestFit="1" customWidth="1"/>
    <col min="13573" max="13824" width="9" style="1"/>
    <col min="13825" max="13825" width="38.5" style="1" bestFit="1" customWidth="1"/>
    <col min="13826" max="13826" width="16.5" style="1" bestFit="1" customWidth="1"/>
    <col min="13827" max="13827" width="15.5" style="1" customWidth="1"/>
    <col min="13828" max="13828" width="16.5" style="1" bestFit="1" customWidth="1"/>
    <col min="13829" max="14080" width="9" style="1"/>
    <col min="14081" max="14081" width="38.5" style="1" bestFit="1" customWidth="1"/>
    <col min="14082" max="14082" width="16.5" style="1" bestFit="1" customWidth="1"/>
    <col min="14083" max="14083" width="15.5" style="1" customWidth="1"/>
    <col min="14084" max="14084" width="16.5" style="1" bestFit="1" customWidth="1"/>
    <col min="14085" max="14336" width="9" style="1"/>
    <col min="14337" max="14337" width="38.5" style="1" bestFit="1" customWidth="1"/>
    <col min="14338" max="14338" width="16.5" style="1" bestFit="1" customWidth="1"/>
    <col min="14339" max="14339" width="15.5" style="1" customWidth="1"/>
    <col min="14340" max="14340" width="16.5" style="1" bestFit="1" customWidth="1"/>
    <col min="14341" max="14592" width="9" style="1"/>
    <col min="14593" max="14593" width="38.5" style="1" bestFit="1" customWidth="1"/>
    <col min="14594" max="14594" width="16.5" style="1" bestFit="1" customWidth="1"/>
    <col min="14595" max="14595" width="15.5" style="1" customWidth="1"/>
    <col min="14596" max="14596" width="16.5" style="1" bestFit="1" customWidth="1"/>
    <col min="14597" max="14848" width="9" style="1"/>
    <col min="14849" max="14849" width="38.5" style="1" bestFit="1" customWidth="1"/>
    <col min="14850" max="14850" width="16.5" style="1" bestFit="1" customWidth="1"/>
    <col min="14851" max="14851" width="15.5" style="1" customWidth="1"/>
    <col min="14852" max="14852" width="16.5" style="1" bestFit="1" customWidth="1"/>
    <col min="14853" max="15104" width="9" style="1"/>
    <col min="15105" max="15105" width="38.5" style="1" bestFit="1" customWidth="1"/>
    <col min="15106" max="15106" width="16.5" style="1" bestFit="1" customWidth="1"/>
    <col min="15107" max="15107" width="15.5" style="1" customWidth="1"/>
    <col min="15108" max="15108" width="16.5" style="1" bestFit="1" customWidth="1"/>
    <col min="15109" max="15360" width="9" style="1"/>
    <col min="15361" max="15361" width="38.5" style="1" bestFit="1" customWidth="1"/>
    <col min="15362" max="15362" width="16.5" style="1" bestFit="1" customWidth="1"/>
    <col min="15363" max="15363" width="15.5" style="1" customWidth="1"/>
    <col min="15364" max="15364" width="16.5" style="1" bestFit="1" customWidth="1"/>
    <col min="15365" max="15616" width="9" style="1"/>
    <col min="15617" max="15617" width="38.5" style="1" bestFit="1" customWidth="1"/>
    <col min="15618" max="15618" width="16.5" style="1" bestFit="1" customWidth="1"/>
    <col min="15619" max="15619" width="15.5" style="1" customWidth="1"/>
    <col min="15620" max="15620" width="16.5" style="1" bestFit="1" customWidth="1"/>
    <col min="15621" max="15872" width="9" style="1"/>
    <col min="15873" max="15873" width="38.5" style="1" bestFit="1" customWidth="1"/>
    <col min="15874" max="15874" width="16.5" style="1" bestFit="1" customWidth="1"/>
    <col min="15875" max="15875" width="15.5" style="1" customWidth="1"/>
    <col min="15876" max="15876" width="16.5" style="1" bestFit="1" customWidth="1"/>
    <col min="15877" max="16128" width="9" style="1"/>
    <col min="16129" max="16129" width="38.5" style="1" bestFit="1" customWidth="1"/>
    <col min="16130" max="16130" width="16.5" style="1" bestFit="1" customWidth="1"/>
    <col min="16131" max="16131" width="15.5" style="1" customWidth="1"/>
    <col min="16132" max="16132" width="16.5" style="1" bestFit="1" customWidth="1"/>
    <col min="16133" max="16384" width="9" style="1"/>
  </cols>
  <sheetData>
    <row r="1" spans="1:4">
      <c r="D1" s="78" t="s">
        <v>53</v>
      </c>
    </row>
    <row r="2" spans="1:4">
      <c r="A2" s="319" t="s">
        <v>94</v>
      </c>
      <c r="B2" s="319"/>
      <c r="C2" s="319"/>
      <c r="D2" s="319"/>
    </row>
    <row r="3" spans="1:4">
      <c r="A3" s="319" t="s">
        <v>7</v>
      </c>
      <c r="B3" s="319"/>
      <c r="C3" s="319"/>
      <c r="D3" s="319"/>
    </row>
    <row r="4" spans="1:4">
      <c r="A4" s="319" t="s">
        <v>588</v>
      </c>
      <c r="B4" s="319"/>
      <c r="C4" s="319"/>
      <c r="D4" s="319"/>
    </row>
    <row r="5" spans="1:4">
      <c r="A5" s="271"/>
      <c r="B5" s="271"/>
      <c r="C5" s="271"/>
      <c r="D5" s="271"/>
    </row>
    <row r="6" spans="1:4">
      <c r="A6" s="320" t="s">
        <v>8</v>
      </c>
      <c r="B6" s="321" t="s">
        <v>77</v>
      </c>
      <c r="C6" s="322" t="s">
        <v>78</v>
      </c>
      <c r="D6" s="323"/>
    </row>
    <row r="7" spans="1:4">
      <c r="A7" s="320"/>
      <c r="B7" s="321"/>
      <c r="C7" s="272" t="s">
        <v>79</v>
      </c>
      <c r="D7" s="116" t="s">
        <v>48</v>
      </c>
    </row>
    <row r="8" spans="1:4">
      <c r="A8" s="117" t="s">
        <v>80</v>
      </c>
      <c r="B8" s="118"/>
      <c r="C8" s="119"/>
      <c r="D8" s="120"/>
    </row>
    <row r="9" spans="1:4">
      <c r="A9" s="121" t="s">
        <v>81</v>
      </c>
      <c r="B9" s="122">
        <v>1009000</v>
      </c>
      <c r="C9" s="123" t="s">
        <v>82</v>
      </c>
      <c r="D9" s="122">
        <f>D26-D10-D11</f>
        <v>19044356</v>
      </c>
    </row>
    <row r="10" spans="1:4">
      <c r="A10" s="121" t="s">
        <v>83</v>
      </c>
      <c r="B10" s="122">
        <v>7529281</v>
      </c>
      <c r="C10" s="123" t="s">
        <v>84</v>
      </c>
      <c r="D10" s="122">
        <f>4138600+B12+B13</f>
        <v>14738600</v>
      </c>
    </row>
    <row r="11" spans="1:4">
      <c r="A11" s="121" t="s">
        <v>95</v>
      </c>
      <c r="B11" s="122">
        <v>3831000</v>
      </c>
      <c r="C11" s="123" t="s">
        <v>85</v>
      </c>
      <c r="D11" s="122">
        <v>99000</v>
      </c>
    </row>
    <row r="12" spans="1:4">
      <c r="A12" s="121" t="s">
        <v>708</v>
      </c>
      <c r="B12" s="122">
        <v>5300000</v>
      </c>
      <c r="C12" s="123"/>
      <c r="D12" s="122"/>
    </row>
    <row r="13" spans="1:4">
      <c r="A13" s="270" t="s">
        <v>709</v>
      </c>
      <c r="B13" s="122">
        <v>5300000</v>
      </c>
      <c r="C13" s="123"/>
      <c r="D13" s="122"/>
    </row>
    <row r="14" spans="1:4">
      <c r="A14" s="117" t="s">
        <v>86</v>
      </c>
      <c r="B14" s="122"/>
      <c r="C14" s="124"/>
      <c r="D14" s="120"/>
    </row>
    <row r="15" spans="1:4">
      <c r="A15" s="121" t="s">
        <v>87</v>
      </c>
      <c r="B15" s="122">
        <v>7518500</v>
      </c>
      <c r="C15" s="124"/>
      <c r="D15" s="120"/>
    </row>
    <row r="16" spans="1:4">
      <c r="A16" s="121" t="s">
        <v>88</v>
      </c>
      <c r="B16" s="122"/>
      <c r="C16" s="124"/>
      <c r="D16" s="120"/>
    </row>
    <row r="17" spans="1:4">
      <c r="A17" s="121" t="s">
        <v>89</v>
      </c>
      <c r="B17" s="122">
        <v>1795055</v>
      </c>
      <c r="C17" s="124"/>
      <c r="D17" s="120"/>
    </row>
    <row r="18" spans="1:4">
      <c r="A18" s="121" t="s">
        <v>90</v>
      </c>
      <c r="B18" s="122">
        <v>130900</v>
      </c>
      <c r="C18" s="124"/>
      <c r="D18" s="120"/>
    </row>
    <row r="19" spans="1:4">
      <c r="A19" s="121" t="s">
        <v>91</v>
      </c>
      <c r="B19" s="122">
        <v>425000</v>
      </c>
      <c r="C19" s="124"/>
      <c r="D19" s="120"/>
    </row>
    <row r="20" spans="1:4">
      <c r="A20" s="121" t="s">
        <v>92</v>
      </c>
      <c r="B20" s="122">
        <v>77200</v>
      </c>
      <c r="C20" s="124"/>
      <c r="D20" s="120"/>
    </row>
    <row r="21" spans="1:4">
      <c r="A21" s="121" t="s">
        <v>577</v>
      </c>
      <c r="B21" s="122">
        <v>132090</v>
      </c>
      <c r="C21" s="124"/>
      <c r="D21" s="120"/>
    </row>
    <row r="22" spans="1:4">
      <c r="A22" s="121" t="s">
        <v>578</v>
      </c>
      <c r="B22" s="122">
        <v>103500</v>
      </c>
      <c r="C22" s="124"/>
      <c r="D22" s="120"/>
    </row>
    <row r="23" spans="1:4">
      <c r="A23" s="121" t="s">
        <v>579</v>
      </c>
      <c r="B23" s="122">
        <v>338130</v>
      </c>
      <c r="C23" s="124"/>
      <c r="D23" s="120"/>
    </row>
    <row r="24" spans="1:4">
      <c r="A24" s="121" t="s">
        <v>580</v>
      </c>
      <c r="B24" s="122">
        <v>171500</v>
      </c>
      <c r="C24" s="124"/>
      <c r="D24" s="120"/>
    </row>
    <row r="25" spans="1:4">
      <c r="A25" s="125" t="s">
        <v>581</v>
      </c>
      <c r="B25" s="126">
        <v>220800</v>
      </c>
      <c r="C25" s="127"/>
      <c r="D25" s="128"/>
    </row>
    <row r="26" spans="1:4" ht="21" thickBot="1">
      <c r="A26" s="129" t="s">
        <v>93</v>
      </c>
      <c r="B26" s="130">
        <f>SUM(B9:B25)</f>
        <v>33881956</v>
      </c>
      <c r="C26" s="131"/>
      <c r="D26" s="130">
        <f>B26</f>
        <v>33881956</v>
      </c>
    </row>
    <row r="27" spans="1:4" ht="21" thickTop="1"/>
    <row r="29" spans="1:4" s="70" customFormat="1"/>
    <row r="30" spans="1:4" s="70" customFormat="1"/>
    <row r="31" spans="1:4" s="70" customFormat="1"/>
    <row r="32" spans="1:4" s="70" customFormat="1"/>
    <row r="33" s="70" customFormat="1"/>
    <row r="34" s="70" customFormat="1"/>
    <row r="35" s="70" customFormat="1"/>
    <row r="36" s="70" customFormat="1"/>
    <row r="37" s="70" customFormat="1"/>
    <row r="38" s="70" customFormat="1"/>
  </sheetData>
  <mergeCells count="6">
    <mergeCell ref="A2:D2"/>
    <mergeCell ref="A3:D3"/>
    <mergeCell ref="A4:D4"/>
    <mergeCell ref="A6:A7"/>
    <mergeCell ref="B6:B7"/>
    <mergeCell ref="C6:D6"/>
  </mergeCells>
  <pageMargins left="0.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27"/>
  <sheetViews>
    <sheetView workbookViewId="0">
      <selection activeCell="E9" sqref="E9"/>
    </sheetView>
  </sheetViews>
  <sheetFormatPr defaultRowHeight="14.25"/>
  <cols>
    <col min="1" max="1" width="3.125" customWidth="1"/>
    <col min="2" max="2" width="25.75" customWidth="1"/>
    <col min="3" max="3" width="16.375" bestFit="1" customWidth="1"/>
    <col min="4" max="4" width="9.125" bestFit="1" customWidth="1"/>
    <col min="5" max="5" width="9" customWidth="1"/>
    <col min="6" max="6" width="16.375" bestFit="1" customWidth="1"/>
    <col min="7" max="7" width="13.5" bestFit="1" customWidth="1"/>
    <col min="8" max="8" width="16.375" bestFit="1" customWidth="1"/>
    <col min="9" max="9" width="3.375" bestFit="1" customWidth="1"/>
    <col min="10" max="10" width="15.25" customWidth="1"/>
    <col min="11" max="11" width="16.375" bestFit="1" customWidth="1"/>
    <col min="257" max="257" width="3.125" customWidth="1"/>
    <col min="258" max="258" width="25.75" customWidth="1"/>
    <col min="259" max="259" width="16.375" bestFit="1" customWidth="1"/>
    <col min="260" max="260" width="12.125" bestFit="1" customWidth="1"/>
    <col min="261" max="261" width="13.25" customWidth="1"/>
    <col min="262" max="262" width="16.375" bestFit="1" customWidth="1"/>
    <col min="263" max="263" width="13.5" bestFit="1" customWidth="1"/>
    <col min="264" max="264" width="16.375" bestFit="1" customWidth="1"/>
    <col min="265" max="265" width="3.375" bestFit="1" customWidth="1"/>
    <col min="266" max="266" width="16.625" bestFit="1" customWidth="1"/>
    <col min="267" max="267" width="16.375" bestFit="1" customWidth="1"/>
    <col min="513" max="513" width="3.125" customWidth="1"/>
    <col min="514" max="514" width="25.75" customWidth="1"/>
    <col min="515" max="515" width="16.375" bestFit="1" customWidth="1"/>
    <col min="516" max="516" width="12.125" bestFit="1" customWidth="1"/>
    <col min="517" max="517" width="13.25" customWidth="1"/>
    <col min="518" max="518" width="16.375" bestFit="1" customWidth="1"/>
    <col min="519" max="519" width="13.5" bestFit="1" customWidth="1"/>
    <col min="520" max="520" width="16.375" bestFit="1" customWidth="1"/>
    <col min="521" max="521" width="3.375" bestFit="1" customWidth="1"/>
    <col min="522" max="522" width="16.625" bestFit="1" customWidth="1"/>
    <col min="523" max="523" width="16.375" bestFit="1" customWidth="1"/>
    <col min="769" max="769" width="3.125" customWidth="1"/>
    <col min="770" max="770" width="25.75" customWidth="1"/>
    <col min="771" max="771" width="16.375" bestFit="1" customWidth="1"/>
    <col min="772" max="772" width="12.125" bestFit="1" customWidth="1"/>
    <col min="773" max="773" width="13.25" customWidth="1"/>
    <col min="774" max="774" width="16.375" bestFit="1" customWidth="1"/>
    <col min="775" max="775" width="13.5" bestFit="1" customWidth="1"/>
    <col min="776" max="776" width="16.375" bestFit="1" customWidth="1"/>
    <col min="777" max="777" width="3.375" bestFit="1" customWidth="1"/>
    <col min="778" max="778" width="16.625" bestFit="1" customWidth="1"/>
    <col min="779" max="779" width="16.375" bestFit="1" customWidth="1"/>
    <col min="1025" max="1025" width="3.125" customWidth="1"/>
    <col min="1026" max="1026" width="25.75" customWidth="1"/>
    <col min="1027" max="1027" width="16.375" bestFit="1" customWidth="1"/>
    <col min="1028" max="1028" width="12.125" bestFit="1" customWidth="1"/>
    <col min="1029" max="1029" width="13.25" customWidth="1"/>
    <col min="1030" max="1030" width="16.375" bestFit="1" customWidth="1"/>
    <col min="1031" max="1031" width="13.5" bestFit="1" customWidth="1"/>
    <col min="1032" max="1032" width="16.375" bestFit="1" customWidth="1"/>
    <col min="1033" max="1033" width="3.375" bestFit="1" customWidth="1"/>
    <col min="1034" max="1034" width="16.625" bestFit="1" customWidth="1"/>
    <col min="1035" max="1035" width="16.375" bestFit="1" customWidth="1"/>
    <col min="1281" max="1281" width="3.125" customWidth="1"/>
    <col min="1282" max="1282" width="25.75" customWidth="1"/>
    <col min="1283" max="1283" width="16.375" bestFit="1" customWidth="1"/>
    <col min="1284" max="1284" width="12.125" bestFit="1" customWidth="1"/>
    <col min="1285" max="1285" width="13.25" customWidth="1"/>
    <col min="1286" max="1286" width="16.375" bestFit="1" customWidth="1"/>
    <col min="1287" max="1287" width="13.5" bestFit="1" customWidth="1"/>
    <col min="1288" max="1288" width="16.375" bestFit="1" customWidth="1"/>
    <col min="1289" max="1289" width="3.375" bestFit="1" customWidth="1"/>
    <col min="1290" max="1290" width="16.625" bestFit="1" customWidth="1"/>
    <col min="1291" max="1291" width="16.375" bestFit="1" customWidth="1"/>
    <col min="1537" max="1537" width="3.125" customWidth="1"/>
    <col min="1538" max="1538" width="25.75" customWidth="1"/>
    <col min="1539" max="1539" width="16.375" bestFit="1" customWidth="1"/>
    <col min="1540" max="1540" width="12.125" bestFit="1" customWidth="1"/>
    <col min="1541" max="1541" width="13.25" customWidth="1"/>
    <col min="1542" max="1542" width="16.375" bestFit="1" customWidth="1"/>
    <col min="1543" max="1543" width="13.5" bestFit="1" customWidth="1"/>
    <col min="1544" max="1544" width="16.375" bestFit="1" customWidth="1"/>
    <col min="1545" max="1545" width="3.375" bestFit="1" customWidth="1"/>
    <col min="1546" max="1546" width="16.625" bestFit="1" customWidth="1"/>
    <col min="1547" max="1547" width="16.375" bestFit="1" customWidth="1"/>
    <col min="1793" max="1793" width="3.125" customWidth="1"/>
    <col min="1794" max="1794" width="25.75" customWidth="1"/>
    <col min="1795" max="1795" width="16.375" bestFit="1" customWidth="1"/>
    <col min="1796" max="1796" width="12.125" bestFit="1" customWidth="1"/>
    <col min="1797" max="1797" width="13.25" customWidth="1"/>
    <col min="1798" max="1798" width="16.375" bestFit="1" customWidth="1"/>
    <col min="1799" max="1799" width="13.5" bestFit="1" customWidth="1"/>
    <col min="1800" max="1800" width="16.375" bestFit="1" customWidth="1"/>
    <col min="1801" max="1801" width="3.375" bestFit="1" customWidth="1"/>
    <col min="1802" max="1802" width="16.625" bestFit="1" customWidth="1"/>
    <col min="1803" max="1803" width="16.375" bestFit="1" customWidth="1"/>
    <col min="2049" max="2049" width="3.125" customWidth="1"/>
    <col min="2050" max="2050" width="25.75" customWidth="1"/>
    <col min="2051" max="2051" width="16.375" bestFit="1" customWidth="1"/>
    <col min="2052" max="2052" width="12.125" bestFit="1" customWidth="1"/>
    <col min="2053" max="2053" width="13.25" customWidth="1"/>
    <col min="2054" max="2054" width="16.375" bestFit="1" customWidth="1"/>
    <col min="2055" max="2055" width="13.5" bestFit="1" customWidth="1"/>
    <col min="2056" max="2056" width="16.375" bestFit="1" customWidth="1"/>
    <col min="2057" max="2057" width="3.375" bestFit="1" customWidth="1"/>
    <col min="2058" max="2058" width="16.625" bestFit="1" customWidth="1"/>
    <col min="2059" max="2059" width="16.375" bestFit="1" customWidth="1"/>
    <col min="2305" max="2305" width="3.125" customWidth="1"/>
    <col min="2306" max="2306" width="25.75" customWidth="1"/>
    <col min="2307" max="2307" width="16.375" bestFit="1" customWidth="1"/>
    <col min="2308" max="2308" width="12.125" bestFit="1" customWidth="1"/>
    <col min="2309" max="2309" width="13.25" customWidth="1"/>
    <col min="2310" max="2310" width="16.375" bestFit="1" customWidth="1"/>
    <col min="2311" max="2311" width="13.5" bestFit="1" customWidth="1"/>
    <col min="2312" max="2312" width="16.375" bestFit="1" customWidth="1"/>
    <col min="2313" max="2313" width="3.375" bestFit="1" customWidth="1"/>
    <col min="2314" max="2314" width="16.625" bestFit="1" customWidth="1"/>
    <col min="2315" max="2315" width="16.375" bestFit="1" customWidth="1"/>
    <col min="2561" max="2561" width="3.125" customWidth="1"/>
    <col min="2562" max="2562" width="25.75" customWidth="1"/>
    <col min="2563" max="2563" width="16.375" bestFit="1" customWidth="1"/>
    <col min="2564" max="2564" width="12.125" bestFit="1" customWidth="1"/>
    <col min="2565" max="2565" width="13.25" customWidth="1"/>
    <col min="2566" max="2566" width="16.375" bestFit="1" customWidth="1"/>
    <col min="2567" max="2567" width="13.5" bestFit="1" customWidth="1"/>
    <col min="2568" max="2568" width="16.375" bestFit="1" customWidth="1"/>
    <col min="2569" max="2569" width="3.375" bestFit="1" customWidth="1"/>
    <col min="2570" max="2570" width="16.625" bestFit="1" customWidth="1"/>
    <col min="2571" max="2571" width="16.375" bestFit="1" customWidth="1"/>
    <col min="2817" max="2817" width="3.125" customWidth="1"/>
    <col min="2818" max="2818" width="25.75" customWidth="1"/>
    <col min="2819" max="2819" width="16.375" bestFit="1" customWidth="1"/>
    <col min="2820" max="2820" width="12.125" bestFit="1" customWidth="1"/>
    <col min="2821" max="2821" width="13.25" customWidth="1"/>
    <col min="2822" max="2822" width="16.375" bestFit="1" customWidth="1"/>
    <col min="2823" max="2823" width="13.5" bestFit="1" customWidth="1"/>
    <col min="2824" max="2824" width="16.375" bestFit="1" customWidth="1"/>
    <col min="2825" max="2825" width="3.375" bestFit="1" customWidth="1"/>
    <col min="2826" max="2826" width="16.625" bestFit="1" customWidth="1"/>
    <col min="2827" max="2827" width="16.375" bestFit="1" customWidth="1"/>
    <col min="3073" max="3073" width="3.125" customWidth="1"/>
    <col min="3074" max="3074" width="25.75" customWidth="1"/>
    <col min="3075" max="3075" width="16.375" bestFit="1" customWidth="1"/>
    <col min="3076" max="3076" width="12.125" bestFit="1" customWidth="1"/>
    <col min="3077" max="3077" width="13.25" customWidth="1"/>
    <col min="3078" max="3078" width="16.375" bestFit="1" customWidth="1"/>
    <col min="3079" max="3079" width="13.5" bestFit="1" customWidth="1"/>
    <col min="3080" max="3080" width="16.375" bestFit="1" customWidth="1"/>
    <col min="3081" max="3081" width="3.375" bestFit="1" customWidth="1"/>
    <col min="3082" max="3082" width="16.625" bestFit="1" customWidth="1"/>
    <col min="3083" max="3083" width="16.375" bestFit="1" customWidth="1"/>
    <col min="3329" max="3329" width="3.125" customWidth="1"/>
    <col min="3330" max="3330" width="25.75" customWidth="1"/>
    <col min="3331" max="3331" width="16.375" bestFit="1" customWidth="1"/>
    <col min="3332" max="3332" width="12.125" bestFit="1" customWidth="1"/>
    <col min="3333" max="3333" width="13.25" customWidth="1"/>
    <col min="3334" max="3334" width="16.375" bestFit="1" customWidth="1"/>
    <col min="3335" max="3335" width="13.5" bestFit="1" customWidth="1"/>
    <col min="3336" max="3336" width="16.375" bestFit="1" customWidth="1"/>
    <col min="3337" max="3337" width="3.375" bestFit="1" customWidth="1"/>
    <col min="3338" max="3338" width="16.625" bestFit="1" customWidth="1"/>
    <col min="3339" max="3339" width="16.375" bestFit="1" customWidth="1"/>
    <col min="3585" max="3585" width="3.125" customWidth="1"/>
    <col min="3586" max="3586" width="25.75" customWidth="1"/>
    <col min="3587" max="3587" width="16.375" bestFit="1" customWidth="1"/>
    <col min="3588" max="3588" width="12.125" bestFit="1" customWidth="1"/>
    <col min="3589" max="3589" width="13.25" customWidth="1"/>
    <col min="3590" max="3590" width="16.375" bestFit="1" customWidth="1"/>
    <col min="3591" max="3591" width="13.5" bestFit="1" customWidth="1"/>
    <col min="3592" max="3592" width="16.375" bestFit="1" customWidth="1"/>
    <col min="3593" max="3593" width="3.375" bestFit="1" customWidth="1"/>
    <col min="3594" max="3594" width="16.625" bestFit="1" customWidth="1"/>
    <col min="3595" max="3595" width="16.375" bestFit="1" customWidth="1"/>
    <col min="3841" max="3841" width="3.125" customWidth="1"/>
    <col min="3842" max="3842" width="25.75" customWidth="1"/>
    <col min="3843" max="3843" width="16.375" bestFit="1" customWidth="1"/>
    <col min="3844" max="3844" width="12.125" bestFit="1" customWidth="1"/>
    <col min="3845" max="3845" width="13.25" customWidth="1"/>
    <col min="3846" max="3846" width="16.375" bestFit="1" customWidth="1"/>
    <col min="3847" max="3847" width="13.5" bestFit="1" customWidth="1"/>
    <col min="3848" max="3848" width="16.375" bestFit="1" customWidth="1"/>
    <col min="3849" max="3849" width="3.375" bestFit="1" customWidth="1"/>
    <col min="3850" max="3850" width="16.625" bestFit="1" customWidth="1"/>
    <col min="3851" max="3851" width="16.375" bestFit="1" customWidth="1"/>
    <col min="4097" max="4097" width="3.125" customWidth="1"/>
    <col min="4098" max="4098" width="25.75" customWidth="1"/>
    <col min="4099" max="4099" width="16.375" bestFit="1" customWidth="1"/>
    <col min="4100" max="4100" width="12.125" bestFit="1" customWidth="1"/>
    <col min="4101" max="4101" width="13.25" customWidth="1"/>
    <col min="4102" max="4102" width="16.375" bestFit="1" customWidth="1"/>
    <col min="4103" max="4103" width="13.5" bestFit="1" customWidth="1"/>
    <col min="4104" max="4104" width="16.375" bestFit="1" customWidth="1"/>
    <col min="4105" max="4105" width="3.375" bestFit="1" customWidth="1"/>
    <col min="4106" max="4106" width="16.625" bestFit="1" customWidth="1"/>
    <col min="4107" max="4107" width="16.375" bestFit="1" customWidth="1"/>
    <col min="4353" max="4353" width="3.125" customWidth="1"/>
    <col min="4354" max="4354" width="25.75" customWidth="1"/>
    <col min="4355" max="4355" width="16.375" bestFit="1" customWidth="1"/>
    <col min="4356" max="4356" width="12.125" bestFit="1" customWidth="1"/>
    <col min="4357" max="4357" width="13.25" customWidth="1"/>
    <col min="4358" max="4358" width="16.375" bestFit="1" customWidth="1"/>
    <col min="4359" max="4359" width="13.5" bestFit="1" customWidth="1"/>
    <col min="4360" max="4360" width="16.375" bestFit="1" customWidth="1"/>
    <col min="4361" max="4361" width="3.375" bestFit="1" customWidth="1"/>
    <col min="4362" max="4362" width="16.625" bestFit="1" customWidth="1"/>
    <col min="4363" max="4363" width="16.375" bestFit="1" customWidth="1"/>
    <col min="4609" max="4609" width="3.125" customWidth="1"/>
    <col min="4610" max="4610" width="25.75" customWidth="1"/>
    <col min="4611" max="4611" width="16.375" bestFit="1" customWidth="1"/>
    <col min="4612" max="4612" width="12.125" bestFit="1" customWidth="1"/>
    <col min="4613" max="4613" width="13.25" customWidth="1"/>
    <col min="4614" max="4614" width="16.375" bestFit="1" customWidth="1"/>
    <col min="4615" max="4615" width="13.5" bestFit="1" customWidth="1"/>
    <col min="4616" max="4616" width="16.375" bestFit="1" customWidth="1"/>
    <col min="4617" max="4617" width="3.375" bestFit="1" customWidth="1"/>
    <col min="4618" max="4618" width="16.625" bestFit="1" customWidth="1"/>
    <col min="4619" max="4619" width="16.375" bestFit="1" customWidth="1"/>
    <col min="4865" max="4865" width="3.125" customWidth="1"/>
    <col min="4866" max="4866" width="25.75" customWidth="1"/>
    <col min="4867" max="4867" width="16.375" bestFit="1" customWidth="1"/>
    <col min="4868" max="4868" width="12.125" bestFit="1" customWidth="1"/>
    <col min="4869" max="4869" width="13.25" customWidth="1"/>
    <col min="4870" max="4870" width="16.375" bestFit="1" customWidth="1"/>
    <col min="4871" max="4871" width="13.5" bestFit="1" customWidth="1"/>
    <col min="4872" max="4872" width="16.375" bestFit="1" customWidth="1"/>
    <col min="4873" max="4873" width="3.375" bestFit="1" customWidth="1"/>
    <col min="4874" max="4874" width="16.625" bestFit="1" customWidth="1"/>
    <col min="4875" max="4875" width="16.375" bestFit="1" customWidth="1"/>
    <col min="5121" max="5121" width="3.125" customWidth="1"/>
    <col min="5122" max="5122" width="25.75" customWidth="1"/>
    <col min="5123" max="5123" width="16.375" bestFit="1" customWidth="1"/>
    <col min="5124" max="5124" width="12.125" bestFit="1" customWidth="1"/>
    <col min="5125" max="5125" width="13.25" customWidth="1"/>
    <col min="5126" max="5126" width="16.375" bestFit="1" customWidth="1"/>
    <col min="5127" max="5127" width="13.5" bestFit="1" customWidth="1"/>
    <col min="5128" max="5128" width="16.375" bestFit="1" customWidth="1"/>
    <col min="5129" max="5129" width="3.375" bestFit="1" customWidth="1"/>
    <col min="5130" max="5130" width="16.625" bestFit="1" customWidth="1"/>
    <col min="5131" max="5131" width="16.375" bestFit="1" customWidth="1"/>
    <col min="5377" max="5377" width="3.125" customWidth="1"/>
    <col min="5378" max="5378" width="25.75" customWidth="1"/>
    <col min="5379" max="5379" width="16.375" bestFit="1" customWidth="1"/>
    <col min="5380" max="5380" width="12.125" bestFit="1" customWidth="1"/>
    <col min="5381" max="5381" width="13.25" customWidth="1"/>
    <col min="5382" max="5382" width="16.375" bestFit="1" customWidth="1"/>
    <col min="5383" max="5383" width="13.5" bestFit="1" customWidth="1"/>
    <col min="5384" max="5384" width="16.375" bestFit="1" customWidth="1"/>
    <col min="5385" max="5385" width="3.375" bestFit="1" customWidth="1"/>
    <col min="5386" max="5386" width="16.625" bestFit="1" customWidth="1"/>
    <col min="5387" max="5387" width="16.375" bestFit="1" customWidth="1"/>
    <col min="5633" max="5633" width="3.125" customWidth="1"/>
    <col min="5634" max="5634" width="25.75" customWidth="1"/>
    <col min="5635" max="5635" width="16.375" bestFit="1" customWidth="1"/>
    <col min="5636" max="5636" width="12.125" bestFit="1" customWidth="1"/>
    <col min="5637" max="5637" width="13.25" customWidth="1"/>
    <col min="5638" max="5638" width="16.375" bestFit="1" customWidth="1"/>
    <col min="5639" max="5639" width="13.5" bestFit="1" customWidth="1"/>
    <col min="5640" max="5640" width="16.375" bestFit="1" customWidth="1"/>
    <col min="5641" max="5641" width="3.375" bestFit="1" customWidth="1"/>
    <col min="5642" max="5642" width="16.625" bestFit="1" customWidth="1"/>
    <col min="5643" max="5643" width="16.375" bestFit="1" customWidth="1"/>
    <col min="5889" max="5889" width="3.125" customWidth="1"/>
    <col min="5890" max="5890" width="25.75" customWidth="1"/>
    <col min="5891" max="5891" width="16.375" bestFit="1" customWidth="1"/>
    <col min="5892" max="5892" width="12.125" bestFit="1" customWidth="1"/>
    <col min="5893" max="5893" width="13.25" customWidth="1"/>
    <col min="5894" max="5894" width="16.375" bestFit="1" customWidth="1"/>
    <col min="5895" max="5895" width="13.5" bestFit="1" customWidth="1"/>
    <col min="5896" max="5896" width="16.375" bestFit="1" customWidth="1"/>
    <col min="5897" max="5897" width="3.375" bestFit="1" customWidth="1"/>
    <col min="5898" max="5898" width="16.625" bestFit="1" customWidth="1"/>
    <col min="5899" max="5899" width="16.375" bestFit="1" customWidth="1"/>
    <col min="6145" max="6145" width="3.125" customWidth="1"/>
    <col min="6146" max="6146" width="25.75" customWidth="1"/>
    <col min="6147" max="6147" width="16.375" bestFit="1" customWidth="1"/>
    <col min="6148" max="6148" width="12.125" bestFit="1" customWidth="1"/>
    <col min="6149" max="6149" width="13.25" customWidth="1"/>
    <col min="6150" max="6150" width="16.375" bestFit="1" customWidth="1"/>
    <col min="6151" max="6151" width="13.5" bestFit="1" customWidth="1"/>
    <col min="6152" max="6152" width="16.375" bestFit="1" customWidth="1"/>
    <col min="6153" max="6153" width="3.375" bestFit="1" customWidth="1"/>
    <col min="6154" max="6154" width="16.625" bestFit="1" customWidth="1"/>
    <col min="6155" max="6155" width="16.375" bestFit="1" customWidth="1"/>
    <col min="6401" max="6401" width="3.125" customWidth="1"/>
    <col min="6402" max="6402" width="25.75" customWidth="1"/>
    <col min="6403" max="6403" width="16.375" bestFit="1" customWidth="1"/>
    <col min="6404" max="6404" width="12.125" bestFit="1" customWidth="1"/>
    <col min="6405" max="6405" width="13.25" customWidth="1"/>
    <col min="6406" max="6406" width="16.375" bestFit="1" customWidth="1"/>
    <col min="6407" max="6407" width="13.5" bestFit="1" customWidth="1"/>
    <col min="6408" max="6408" width="16.375" bestFit="1" customWidth="1"/>
    <col min="6409" max="6409" width="3.375" bestFit="1" customWidth="1"/>
    <col min="6410" max="6410" width="16.625" bestFit="1" customWidth="1"/>
    <col min="6411" max="6411" width="16.375" bestFit="1" customWidth="1"/>
    <col min="6657" max="6657" width="3.125" customWidth="1"/>
    <col min="6658" max="6658" width="25.75" customWidth="1"/>
    <col min="6659" max="6659" width="16.375" bestFit="1" customWidth="1"/>
    <col min="6660" max="6660" width="12.125" bestFit="1" customWidth="1"/>
    <col min="6661" max="6661" width="13.25" customWidth="1"/>
    <col min="6662" max="6662" width="16.375" bestFit="1" customWidth="1"/>
    <col min="6663" max="6663" width="13.5" bestFit="1" customWidth="1"/>
    <col min="6664" max="6664" width="16.375" bestFit="1" customWidth="1"/>
    <col min="6665" max="6665" width="3.375" bestFit="1" customWidth="1"/>
    <col min="6666" max="6666" width="16.625" bestFit="1" customWidth="1"/>
    <col min="6667" max="6667" width="16.375" bestFit="1" customWidth="1"/>
    <col min="6913" max="6913" width="3.125" customWidth="1"/>
    <col min="6914" max="6914" width="25.75" customWidth="1"/>
    <col min="6915" max="6915" width="16.375" bestFit="1" customWidth="1"/>
    <col min="6916" max="6916" width="12.125" bestFit="1" customWidth="1"/>
    <col min="6917" max="6917" width="13.25" customWidth="1"/>
    <col min="6918" max="6918" width="16.375" bestFit="1" customWidth="1"/>
    <col min="6919" max="6919" width="13.5" bestFit="1" customWidth="1"/>
    <col min="6920" max="6920" width="16.375" bestFit="1" customWidth="1"/>
    <col min="6921" max="6921" width="3.375" bestFit="1" customWidth="1"/>
    <col min="6922" max="6922" width="16.625" bestFit="1" customWidth="1"/>
    <col min="6923" max="6923" width="16.375" bestFit="1" customWidth="1"/>
    <col min="7169" max="7169" width="3.125" customWidth="1"/>
    <col min="7170" max="7170" width="25.75" customWidth="1"/>
    <col min="7171" max="7171" width="16.375" bestFit="1" customWidth="1"/>
    <col min="7172" max="7172" width="12.125" bestFit="1" customWidth="1"/>
    <col min="7173" max="7173" width="13.25" customWidth="1"/>
    <col min="7174" max="7174" width="16.375" bestFit="1" customWidth="1"/>
    <col min="7175" max="7175" width="13.5" bestFit="1" customWidth="1"/>
    <col min="7176" max="7176" width="16.375" bestFit="1" customWidth="1"/>
    <col min="7177" max="7177" width="3.375" bestFit="1" customWidth="1"/>
    <col min="7178" max="7178" width="16.625" bestFit="1" customWidth="1"/>
    <col min="7179" max="7179" width="16.375" bestFit="1" customWidth="1"/>
    <col min="7425" max="7425" width="3.125" customWidth="1"/>
    <col min="7426" max="7426" width="25.75" customWidth="1"/>
    <col min="7427" max="7427" width="16.375" bestFit="1" customWidth="1"/>
    <col min="7428" max="7428" width="12.125" bestFit="1" customWidth="1"/>
    <col min="7429" max="7429" width="13.25" customWidth="1"/>
    <col min="7430" max="7430" width="16.375" bestFit="1" customWidth="1"/>
    <col min="7431" max="7431" width="13.5" bestFit="1" customWidth="1"/>
    <col min="7432" max="7432" width="16.375" bestFit="1" customWidth="1"/>
    <col min="7433" max="7433" width="3.375" bestFit="1" customWidth="1"/>
    <col min="7434" max="7434" width="16.625" bestFit="1" customWidth="1"/>
    <col min="7435" max="7435" width="16.375" bestFit="1" customWidth="1"/>
    <col min="7681" max="7681" width="3.125" customWidth="1"/>
    <col min="7682" max="7682" width="25.75" customWidth="1"/>
    <col min="7683" max="7683" width="16.375" bestFit="1" customWidth="1"/>
    <col min="7684" max="7684" width="12.125" bestFit="1" customWidth="1"/>
    <col min="7685" max="7685" width="13.25" customWidth="1"/>
    <col min="7686" max="7686" width="16.375" bestFit="1" customWidth="1"/>
    <col min="7687" max="7687" width="13.5" bestFit="1" customWidth="1"/>
    <col min="7688" max="7688" width="16.375" bestFit="1" customWidth="1"/>
    <col min="7689" max="7689" width="3.375" bestFit="1" customWidth="1"/>
    <col min="7690" max="7690" width="16.625" bestFit="1" customWidth="1"/>
    <col min="7691" max="7691" width="16.375" bestFit="1" customWidth="1"/>
    <col min="7937" max="7937" width="3.125" customWidth="1"/>
    <col min="7938" max="7938" width="25.75" customWidth="1"/>
    <col min="7939" max="7939" width="16.375" bestFit="1" customWidth="1"/>
    <col min="7940" max="7940" width="12.125" bestFit="1" customWidth="1"/>
    <col min="7941" max="7941" width="13.25" customWidth="1"/>
    <col min="7942" max="7942" width="16.375" bestFit="1" customWidth="1"/>
    <col min="7943" max="7943" width="13.5" bestFit="1" customWidth="1"/>
    <col min="7944" max="7944" width="16.375" bestFit="1" customWidth="1"/>
    <col min="7945" max="7945" width="3.375" bestFit="1" customWidth="1"/>
    <col min="7946" max="7946" width="16.625" bestFit="1" customWidth="1"/>
    <col min="7947" max="7947" width="16.375" bestFit="1" customWidth="1"/>
    <col min="8193" max="8193" width="3.125" customWidth="1"/>
    <col min="8194" max="8194" width="25.75" customWidth="1"/>
    <col min="8195" max="8195" width="16.375" bestFit="1" customWidth="1"/>
    <col min="8196" max="8196" width="12.125" bestFit="1" customWidth="1"/>
    <col min="8197" max="8197" width="13.25" customWidth="1"/>
    <col min="8198" max="8198" width="16.375" bestFit="1" customWidth="1"/>
    <col min="8199" max="8199" width="13.5" bestFit="1" customWidth="1"/>
    <col min="8200" max="8200" width="16.375" bestFit="1" customWidth="1"/>
    <col min="8201" max="8201" width="3.375" bestFit="1" customWidth="1"/>
    <col min="8202" max="8202" width="16.625" bestFit="1" customWidth="1"/>
    <col min="8203" max="8203" width="16.375" bestFit="1" customWidth="1"/>
    <col min="8449" max="8449" width="3.125" customWidth="1"/>
    <col min="8450" max="8450" width="25.75" customWidth="1"/>
    <col min="8451" max="8451" width="16.375" bestFit="1" customWidth="1"/>
    <col min="8452" max="8452" width="12.125" bestFit="1" customWidth="1"/>
    <col min="8453" max="8453" width="13.25" customWidth="1"/>
    <col min="8454" max="8454" width="16.375" bestFit="1" customWidth="1"/>
    <col min="8455" max="8455" width="13.5" bestFit="1" customWidth="1"/>
    <col min="8456" max="8456" width="16.375" bestFit="1" customWidth="1"/>
    <col min="8457" max="8457" width="3.375" bestFit="1" customWidth="1"/>
    <col min="8458" max="8458" width="16.625" bestFit="1" customWidth="1"/>
    <col min="8459" max="8459" width="16.375" bestFit="1" customWidth="1"/>
    <col min="8705" max="8705" width="3.125" customWidth="1"/>
    <col min="8706" max="8706" width="25.75" customWidth="1"/>
    <col min="8707" max="8707" width="16.375" bestFit="1" customWidth="1"/>
    <col min="8708" max="8708" width="12.125" bestFit="1" customWidth="1"/>
    <col min="8709" max="8709" width="13.25" customWidth="1"/>
    <col min="8710" max="8710" width="16.375" bestFit="1" customWidth="1"/>
    <col min="8711" max="8711" width="13.5" bestFit="1" customWidth="1"/>
    <col min="8712" max="8712" width="16.375" bestFit="1" customWidth="1"/>
    <col min="8713" max="8713" width="3.375" bestFit="1" customWidth="1"/>
    <col min="8714" max="8714" width="16.625" bestFit="1" customWidth="1"/>
    <col min="8715" max="8715" width="16.375" bestFit="1" customWidth="1"/>
    <col min="8961" max="8961" width="3.125" customWidth="1"/>
    <col min="8962" max="8962" width="25.75" customWidth="1"/>
    <col min="8963" max="8963" width="16.375" bestFit="1" customWidth="1"/>
    <col min="8964" max="8964" width="12.125" bestFit="1" customWidth="1"/>
    <col min="8965" max="8965" width="13.25" customWidth="1"/>
    <col min="8966" max="8966" width="16.375" bestFit="1" customWidth="1"/>
    <col min="8967" max="8967" width="13.5" bestFit="1" customWidth="1"/>
    <col min="8968" max="8968" width="16.375" bestFit="1" customWidth="1"/>
    <col min="8969" max="8969" width="3.375" bestFit="1" customWidth="1"/>
    <col min="8970" max="8970" width="16.625" bestFit="1" customWidth="1"/>
    <col min="8971" max="8971" width="16.375" bestFit="1" customWidth="1"/>
    <col min="9217" max="9217" width="3.125" customWidth="1"/>
    <col min="9218" max="9218" width="25.75" customWidth="1"/>
    <col min="9219" max="9219" width="16.375" bestFit="1" customWidth="1"/>
    <col min="9220" max="9220" width="12.125" bestFit="1" customWidth="1"/>
    <col min="9221" max="9221" width="13.25" customWidth="1"/>
    <col min="9222" max="9222" width="16.375" bestFit="1" customWidth="1"/>
    <col min="9223" max="9223" width="13.5" bestFit="1" customWidth="1"/>
    <col min="9224" max="9224" width="16.375" bestFit="1" customWidth="1"/>
    <col min="9225" max="9225" width="3.375" bestFit="1" customWidth="1"/>
    <col min="9226" max="9226" width="16.625" bestFit="1" customWidth="1"/>
    <col min="9227" max="9227" width="16.375" bestFit="1" customWidth="1"/>
    <col min="9473" max="9473" width="3.125" customWidth="1"/>
    <col min="9474" max="9474" width="25.75" customWidth="1"/>
    <col min="9475" max="9475" width="16.375" bestFit="1" customWidth="1"/>
    <col min="9476" max="9476" width="12.125" bestFit="1" customWidth="1"/>
    <col min="9477" max="9477" width="13.25" customWidth="1"/>
    <col min="9478" max="9478" width="16.375" bestFit="1" customWidth="1"/>
    <col min="9479" max="9479" width="13.5" bestFit="1" customWidth="1"/>
    <col min="9480" max="9480" width="16.375" bestFit="1" customWidth="1"/>
    <col min="9481" max="9481" width="3.375" bestFit="1" customWidth="1"/>
    <col min="9482" max="9482" width="16.625" bestFit="1" customWidth="1"/>
    <col min="9483" max="9483" width="16.375" bestFit="1" customWidth="1"/>
    <col min="9729" max="9729" width="3.125" customWidth="1"/>
    <col min="9730" max="9730" width="25.75" customWidth="1"/>
    <col min="9731" max="9731" width="16.375" bestFit="1" customWidth="1"/>
    <col min="9732" max="9732" width="12.125" bestFit="1" customWidth="1"/>
    <col min="9733" max="9733" width="13.25" customWidth="1"/>
    <col min="9734" max="9734" width="16.375" bestFit="1" customWidth="1"/>
    <col min="9735" max="9735" width="13.5" bestFit="1" customWidth="1"/>
    <col min="9736" max="9736" width="16.375" bestFit="1" customWidth="1"/>
    <col min="9737" max="9737" width="3.375" bestFit="1" customWidth="1"/>
    <col min="9738" max="9738" width="16.625" bestFit="1" customWidth="1"/>
    <col min="9739" max="9739" width="16.375" bestFit="1" customWidth="1"/>
    <col min="9985" max="9985" width="3.125" customWidth="1"/>
    <col min="9986" max="9986" width="25.75" customWidth="1"/>
    <col min="9987" max="9987" width="16.375" bestFit="1" customWidth="1"/>
    <col min="9988" max="9988" width="12.125" bestFit="1" customWidth="1"/>
    <col min="9989" max="9989" width="13.25" customWidth="1"/>
    <col min="9990" max="9990" width="16.375" bestFit="1" customWidth="1"/>
    <col min="9991" max="9991" width="13.5" bestFit="1" customWidth="1"/>
    <col min="9992" max="9992" width="16.375" bestFit="1" customWidth="1"/>
    <col min="9993" max="9993" width="3.375" bestFit="1" customWidth="1"/>
    <col min="9994" max="9994" width="16.625" bestFit="1" customWidth="1"/>
    <col min="9995" max="9995" width="16.375" bestFit="1" customWidth="1"/>
    <col min="10241" max="10241" width="3.125" customWidth="1"/>
    <col min="10242" max="10242" width="25.75" customWidth="1"/>
    <col min="10243" max="10243" width="16.375" bestFit="1" customWidth="1"/>
    <col min="10244" max="10244" width="12.125" bestFit="1" customWidth="1"/>
    <col min="10245" max="10245" width="13.25" customWidth="1"/>
    <col min="10246" max="10246" width="16.375" bestFit="1" customWidth="1"/>
    <col min="10247" max="10247" width="13.5" bestFit="1" customWidth="1"/>
    <col min="10248" max="10248" width="16.375" bestFit="1" customWidth="1"/>
    <col min="10249" max="10249" width="3.375" bestFit="1" customWidth="1"/>
    <col min="10250" max="10250" width="16.625" bestFit="1" customWidth="1"/>
    <col min="10251" max="10251" width="16.375" bestFit="1" customWidth="1"/>
    <col min="10497" max="10497" width="3.125" customWidth="1"/>
    <col min="10498" max="10498" width="25.75" customWidth="1"/>
    <col min="10499" max="10499" width="16.375" bestFit="1" customWidth="1"/>
    <col min="10500" max="10500" width="12.125" bestFit="1" customWidth="1"/>
    <col min="10501" max="10501" width="13.25" customWidth="1"/>
    <col min="10502" max="10502" width="16.375" bestFit="1" customWidth="1"/>
    <col min="10503" max="10503" width="13.5" bestFit="1" customWidth="1"/>
    <col min="10504" max="10504" width="16.375" bestFit="1" customWidth="1"/>
    <col min="10505" max="10505" width="3.375" bestFit="1" customWidth="1"/>
    <col min="10506" max="10506" width="16.625" bestFit="1" customWidth="1"/>
    <col min="10507" max="10507" width="16.375" bestFit="1" customWidth="1"/>
    <col min="10753" max="10753" width="3.125" customWidth="1"/>
    <col min="10754" max="10754" width="25.75" customWidth="1"/>
    <col min="10755" max="10755" width="16.375" bestFit="1" customWidth="1"/>
    <col min="10756" max="10756" width="12.125" bestFit="1" customWidth="1"/>
    <col min="10757" max="10757" width="13.25" customWidth="1"/>
    <col min="10758" max="10758" width="16.375" bestFit="1" customWidth="1"/>
    <col min="10759" max="10759" width="13.5" bestFit="1" customWidth="1"/>
    <col min="10760" max="10760" width="16.375" bestFit="1" customWidth="1"/>
    <col min="10761" max="10761" width="3.375" bestFit="1" customWidth="1"/>
    <col min="10762" max="10762" width="16.625" bestFit="1" customWidth="1"/>
    <col min="10763" max="10763" width="16.375" bestFit="1" customWidth="1"/>
    <col min="11009" max="11009" width="3.125" customWidth="1"/>
    <col min="11010" max="11010" width="25.75" customWidth="1"/>
    <col min="11011" max="11011" width="16.375" bestFit="1" customWidth="1"/>
    <col min="11012" max="11012" width="12.125" bestFit="1" customWidth="1"/>
    <col min="11013" max="11013" width="13.25" customWidth="1"/>
    <col min="11014" max="11014" width="16.375" bestFit="1" customWidth="1"/>
    <col min="11015" max="11015" width="13.5" bestFit="1" customWidth="1"/>
    <col min="11016" max="11016" width="16.375" bestFit="1" customWidth="1"/>
    <col min="11017" max="11017" width="3.375" bestFit="1" customWidth="1"/>
    <col min="11018" max="11018" width="16.625" bestFit="1" customWidth="1"/>
    <col min="11019" max="11019" width="16.375" bestFit="1" customWidth="1"/>
    <col min="11265" max="11265" width="3.125" customWidth="1"/>
    <col min="11266" max="11266" width="25.75" customWidth="1"/>
    <col min="11267" max="11267" width="16.375" bestFit="1" customWidth="1"/>
    <col min="11268" max="11268" width="12.125" bestFit="1" customWidth="1"/>
    <col min="11269" max="11269" width="13.25" customWidth="1"/>
    <col min="11270" max="11270" width="16.375" bestFit="1" customWidth="1"/>
    <col min="11271" max="11271" width="13.5" bestFit="1" customWidth="1"/>
    <col min="11272" max="11272" width="16.375" bestFit="1" customWidth="1"/>
    <col min="11273" max="11273" width="3.375" bestFit="1" customWidth="1"/>
    <col min="11274" max="11274" width="16.625" bestFit="1" customWidth="1"/>
    <col min="11275" max="11275" width="16.375" bestFit="1" customWidth="1"/>
    <col min="11521" max="11521" width="3.125" customWidth="1"/>
    <col min="11522" max="11522" width="25.75" customWidth="1"/>
    <col min="11523" max="11523" width="16.375" bestFit="1" customWidth="1"/>
    <col min="11524" max="11524" width="12.125" bestFit="1" customWidth="1"/>
    <col min="11525" max="11525" width="13.25" customWidth="1"/>
    <col min="11526" max="11526" width="16.375" bestFit="1" customWidth="1"/>
    <col min="11527" max="11527" width="13.5" bestFit="1" customWidth="1"/>
    <col min="11528" max="11528" width="16.375" bestFit="1" customWidth="1"/>
    <col min="11529" max="11529" width="3.375" bestFit="1" customWidth="1"/>
    <col min="11530" max="11530" width="16.625" bestFit="1" customWidth="1"/>
    <col min="11531" max="11531" width="16.375" bestFit="1" customWidth="1"/>
    <col min="11777" max="11777" width="3.125" customWidth="1"/>
    <col min="11778" max="11778" width="25.75" customWidth="1"/>
    <col min="11779" max="11779" width="16.375" bestFit="1" customWidth="1"/>
    <col min="11780" max="11780" width="12.125" bestFit="1" customWidth="1"/>
    <col min="11781" max="11781" width="13.25" customWidth="1"/>
    <col min="11782" max="11782" width="16.375" bestFit="1" customWidth="1"/>
    <col min="11783" max="11783" width="13.5" bestFit="1" customWidth="1"/>
    <col min="11784" max="11784" width="16.375" bestFit="1" customWidth="1"/>
    <col min="11785" max="11785" width="3.375" bestFit="1" customWidth="1"/>
    <col min="11786" max="11786" width="16.625" bestFit="1" customWidth="1"/>
    <col min="11787" max="11787" width="16.375" bestFit="1" customWidth="1"/>
    <col min="12033" max="12033" width="3.125" customWidth="1"/>
    <col min="12034" max="12034" width="25.75" customWidth="1"/>
    <col min="12035" max="12035" width="16.375" bestFit="1" customWidth="1"/>
    <col min="12036" max="12036" width="12.125" bestFit="1" customWidth="1"/>
    <col min="12037" max="12037" width="13.25" customWidth="1"/>
    <col min="12038" max="12038" width="16.375" bestFit="1" customWidth="1"/>
    <col min="12039" max="12039" width="13.5" bestFit="1" customWidth="1"/>
    <col min="12040" max="12040" width="16.375" bestFit="1" customWidth="1"/>
    <col min="12041" max="12041" width="3.375" bestFit="1" customWidth="1"/>
    <col min="12042" max="12042" width="16.625" bestFit="1" customWidth="1"/>
    <col min="12043" max="12043" width="16.375" bestFit="1" customWidth="1"/>
    <col min="12289" max="12289" width="3.125" customWidth="1"/>
    <col min="12290" max="12290" width="25.75" customWidth="1"/>
    <col min="12291" max="12291" width="16.375" bestFit="1" customWidth="1"/>
    <col min="12292" max="12292" width="12.125" bestFit="1" customWidth="1"/>
    <col min="12293" max="12293" width="13.25" customWidth="1"/>
    <col min="12294" max="12294" width="16.375" bestFit="1" customWidth="1"/>
    <col min="12295" max="12295" width="13.5" bestFit="1" customWidth="1"/>
    <col min="12296" max="12296" width="16.375" bestFit="1" customWidth="1"/>
    <col min="12297" max="12297" width="3.375" bestFit="1" customWidth="1"/>
    <col min="12298" max="12298" width="16.625" bestFit="1" customWidth="1"/>
    <col min="12299" max="12299" width="16.375" bestFit="1" customWidth="1"/>
    <col min="12545" max="12545" width="3.125" customWidth="1"/>
    <col min="12546" max="12546" width="25.75" customWidth="1"/>
    <col min="12547" max="12547" width="16.375" bestFit="1" customWidth="1"/>
    <col min="12548" max="12548" width="12.125" bestFit="1" customWidth="1"/>
    <col min="12549" max="12549" width="13.25" customWidth="1"/>
    <col min="12550" max="12550" width="16.375" bestFit="1" customWidth="1"/>
    <col min="12551" max="12551" width="13.5" bestFit="1" customWidth="1"/>
    <col min="12552" max="12552" width="16.375" bestFit="1" customWidth="1"/>
    <col min="12553" max="12553" width="3.375" bestFit="1" customWidth="1"/>
    <col min="12554" max="12554" width="16.625" bestFit="1" customWidth="1"/>
    <col min="12555" max="12555" width="16.375" bestFit="1" customWidth="1"/>
    <col min="12801" max="12801" width="3.125" customWidth="1"/>
    <col min="12802" max="12802" width="25.75" customWidth="1"/>
    <col min="12803" max="12803" width="16.375" bestFit="1" customWidth="1"/>
    <col min="12804" max="12804" width="12.125" bestFit="1" customWidth="1"/>
    <col min="12805" max="12805" width="13.25" customWidth="1"/>
    <col min="12806" max="12806" width="16.375" bestFit="1" customWidth="1"/>
    <col min="12807" max="12807" width="13.5" bestFit="1" customWidth="1"/>
    <col min="12808" max="12808" width="16.375" bestFit="1" customWidth="1"/>
    <col min="12809" max="12809" width="3.375" bestFit="1" customWidth="1"/>
    <col min="12810" max="12810" width="16.625" bestFit="1" customWidth="1"/>
    <col min="12811" max="12811" width="16.375" bestFit="1" customWidth="1"/>
    <col min="13057" max="13057" width="3.125" customWidth="1"/>
    <col min="13058" max="13058" width="25.75" customWidth="1"/>
    <col min="13059" max="13059" width="16.375" bestFit="1" customWidth="1"/>
    <col min="13060" max="13060" width="12.125" bestFit="1" customWidth="1"/>
    <col min="13061" max="13061" width="13.25" customWidth="1"/>
    <col min="13062" max="13062" width="16.375" bestFit="1" customWidth="1"/>
    <col min="13063" max="13063" width="13.5" bestFit="1" customWidth="1"/>
    <col min="13064" max="13064" width="16.375" bestFit="1" customWidth="1"/>
    <col min="13065" max="13065" width="3.375" bestFit="1" customWidth="1"/>
    <col min="13066" max="13066" width="16.625" bestFit="1" customWidth="1"/>
    <col min="13067" max="13067" width="16.375" bestFit="1" customWidth="1"/>
    <col min="13313" max="13313" width="3.125" customWidth="1"/>
    <col min="13314" max="13314" width="25.75" customWidth="1"/>
    <col min="13315" max="13315" width="16.375" bestFit="1" customWidth="1"/>
    <col min="13316" max="13316" width="12.125" bestFit="1" customWidth="1"/>
    <col min="13317" max="13317" width="13.25" customWidth="1"/>
    <col min="13318" max="13318" width="16.375" bestFit="1" customWidth="1"/>
    <col min="13319" max="13319" width="13.5" bestFit="1" customWidth="1"/>
    <col min="13320" max="13320" width="16.375" bestFit="1" customWidth="1"/>
    <col min="13321" max="13321" width="3.375" bestFit="1" customWidth="1"/>
    <col min="13322" max="13322" width="16.625" bestFit="1" customWidth="1"/>
    <col min="13323" max="13323" width="16.375" bestFit="1" customWidth="1"/>
    <col min="13569" max="13569" width="3.125" customWidth="1"/>
    <col min="13570" max="13570" width="25.75" customWidth="1"/>
    <col min="13571" max="13571" width="16.375" bestFit="1" customWidth="1"/>
    <col min="13572" max="13572" width="12.125" bestFit="1" customWidth="1"/>
    <col min="13573" max="13573" width="13.25" customWidth="1"/>
    <col min="13574" max="13574" width="16.375" bestFit="1" customWidth="1"/>
    <col min="13575" max="13575" width="13.5" bestFit="1" customWidth="1"/>
    <col min="13576" max="13576" width="16.375" bestFit="1" customWidth="1"/>
    <col min="13577" max="13577" width="3.375" bestFit="1" customWidth="1"/>
    <col min="13578" max="13578" width="16.625" bestFit="1" customWidth="1"/>
    <col min="13579" max="13579" width="16.375" bestFit="1" customWidth="1"/>
    <col min="13825" max="13825" width="3.125" customWidth="1"/>
    <col min="13826" max="13826" width="25.75" customWidth="1"/>
    <col min="13827" max="13827" width="16.375" bestFit="1" customWidth="1"/>
    <col min="13828" max="13828" width="12.125" bestFit="1" customWidth="1"/>
    <col min="13829" max="13829" width="13.25" customWidth="1"/>
    <col min="13830" max="13830" width="16.375" bestFit="1" customWidth="1"/>
    <col min="13831" max="13831" width="13.5" bestFit="1" customWidth="1"/>
    <col min="13832" max="13832" width="16.375" bestFit="1" customWidth="1"/>
    <col min="13833" max="13833" width="3.375" bestFit="1" customWidth="1"/>
    <col min="13834" max="13834" width="16.625" bestFit="1" customWidth="1"/>
    <col min="13835" max="13835" width="16.375" bestFit="1" customWidth="1"/>
    <col min="14081" max="14081" width="3.125" customWidth="1"/>
    <col min="14082" max="14082" width="25.75" customWidth="1"/>
    <col min="14083" max="14083" width="16.375" bestFit="1" customWidth="1"/>
    <col min="14084" max="14084" width="12.125" bestFit="1" customWidth="1"/>
    <col min="14085" max="14085" width="13.25" customWidth="1"/>
    <col min="14086" max="14086" width="16.375" bestFit="1" customWidth="1"/>
    <col min="14087" max="14087" width="13.5" bestFit="1" customWidth="1"/>
    <col min="14088" max="14088" width="16.375" bestFit="1" customWidth="1"/>
    <col min="14089" max="14089" width="3.375" bestFit="1" customWidth="1"/>
    <col min="14090" max="14090" width="16.625" bestFit="1" customWidth="1"/>
    <col min="14091" max="14091" width="16.375" bestFit="1" customWidth="1"/>
    <col min="14337" max="14337" width="3.125" customWidth="1"/>
    <col min="14338" max="14338" width="25.75" customWidth="1"/>
    <col min="14339" max="14339" width="16.375" bestFit="1" customWidth="1"/>
    <col min="14340" max="14340" width="12.125" bestFit="1" customWidth="1"/>
    <col min="14341" max="14341" width="13.25" customWidth="1"/>
    <col min="14342" max="14342" width="16.375" bestFit="1" customWidth="1"/>
    <col min="14343" max="14343" width="13.5" bestFit="1" customWidth="1"/>
    <col min="14344" max="14344" width="16.375" bestFit="1" customWidth="1"/>
    <col min="14345" max="14345" width="3.375" bestFit="1" customWidth="1"/>
    <col min="14346" max="14346" width="16.625" bestFit="1" customWidth="1"/>
    <col min="14347" max="14347" width="16.375" bestFit="1" customWidth="1"/>
    <col min="14593" max="14593" width="3.125" customWidth="1"/>
    <col min="14594" max="14594" width="25.75" customWidth="1"/>
    <col min="14595" max="14595" width="16.375" bestFit="1" customWidth="1"/>
    <col min="14596" max="14596" width="12.125" bestFit="1" customWidth="1"/>
    <col min="14597" max="14597" width="13.25" customWidth="1"/>
    <col min="14598" max="14598" width="16.375" bestFit="1" customWidth="1"/>
    <col min="14599" max="14599" width="13.5" bestFit="1" customWidth="1"/>
    <col min="14600" max="14600" width="16.375" bestFit="1" customWidth="1"/>
    <col min="14601" max="14601" width="3.375" bestFit="1" customWidth="1"/>
    <col min="14602" max="14602" width="16.625" bestFit="1" customWidth="1"/>
    <col min="14603" max="14603" width="16.375" bestFit="1" customWidth="1"/>
    <col min="14849" max="14849" width="3.125" customWidth="1"/>
    <col min="14850" max="14850" width="25.75" customWidth="1"/>
    <col min="14851" max="14851" width="16.375" bestFit="1" customWidth="1"/>
    <col min="14852" max="14852" width="12.125" bestFit="1" customWidth="1"/>
    <col min="14853" max="14853" width="13.25" customWidth="1"/>
    <col min="14854" max="14854" width="16.375" bestFit="1" customWidth="1"/>
    <col min="14855" max="14855" width="13.5" bestFit="1" customWidth="1"/>
    <col min="14856" max="14856" width="16.375" bestFit="1" customWidth="1"/>
    <col min="14857" max="14857" width="3.375" bestFit="1" customWidth="1"/>
    <col min="14858" max="14858" width="16.625" bestFit="1" customWidth="1"/>
    <col min="14859" max="14859" width="16.375" bestFit="1" customWidth="1"/>
    <col min="15105" max="15105" width="3.125" customWidth="1"/>
    <col min="15106" max="15106" width="25.75" customWidth="1"/>
    <col min="15107" max="15107" width="16.375" bestFit="1" customWidth="1"/>
    <col min="15108" max="15108" width="12.125" bestFit="1" customWidth="1"/>
    <col min="15109" max="15109" width="13.25" customWidth="1"/>
    <col min="15110" max="15110" width="16.375" bestFit="1" customWidth="1"/>
    <col min="15111" max="15111" width="13.5" bestFit="1" customWidth="1"/>
    <col min="15112" max="15112" width="16.375" bestFit="1" customWidth="1"/>
    <col min="15113" max="15113" width="3.375" bestFit="1" customWidth="1"/>
    <col min="15114" max="15114" width="16.625" bestFit="1" customWidth="1"/>
    <col min="15115" max="15115" width="16.375" bestFit="1" customWidth="1"/>
    <col min="15361" max="15361" width="3.125" customWidth="1"/>
    <col min="15362" max="15362" width="25.75" customWidth="1"/>
    <col min="15363" max="15363" width="16.375" bestFit="1" customWidth="1"/>
    <col min="15364" max="15364" width="12.125" bestFit="1" customWidth="1"/>
    <col min="15365" max="15365" width="13.25" customWidth="1"/>
    <col min="15366" max="15366" width="16.375" bestFit="1" customWidth="1"/>
    <col min="15367" max="15367" width="13.5" bestFit="1" customWidth="1"/>
    <col min="15368" max="15368" width="16.375" bestFit="1" customWidth="1"/>
    <col min="15369" max="15369" width="3.375" bestFit="1" customWidth="1"/>
    <col min="15370" max="15370" width="16.625" bestFit="1" customWidth="1"/>
    <col min="15371" max="15371" width="16.375" bestFit="1" customWidth="1"/>
    <col min="15617" max="15617" width="3.125" customWidth="1"/>
    <col min="15618" max="15618" width="25.75" customWidth="1"/>
    <col min="15619" max="15619" width="16.375" bestFit="1" customWidth="1"/>
    <col min="15620" max="15620" width="12.125" bestFit="1" customWidth="1"/>
    <col min="15621" max="15621" width="13.25" customWidth="1"/>
    <col min="15622" max="15622" width="16.375" bestFit="1" customWidth="1"/>
    <col min="15623" max="15623" width="13.5" bestFit="1" customWidth="1"/>
    <col min="15624" max="15624" width="16.375" bestFit="1" customWidth="1"/>
    <col min="15625" max="15625" width="3.375" bestFit="1" customWidth="1"/>
    <col min="15626" max="15626" width="16.625" bestFit="1" customWidth="1"/>
    <col min="15627" max="15627" width="16.375" bestFit="1" customWidth="1"/>
    <col min="15873" max="15873" width="3.125" customWidth="1"/>
    <col min="15874" max="15874" width="25.75" customWidth="1"/>
    <col min="15875" max="15875" width="16.375" bestFit="1" customWidth="1"/>
    <col min="15876" max="15876" width="12.125" bestFit="1" customWidth="1"/>
    <col min="15877" max="15877" width="13.25" customWidth="1"/>
    <col min="15878" max="15878" width="16.375" bestFit="1" customWidth="1"/>
    <col min="15879" max="15879" width="13.5" bestFit="1" customWidth="1"/>
    <col min="15880" max="15880" width="16.375" bestFit="1" customWidth="1"/>
    <col min="15881" max="15881" width="3.375" bestFit="1" customWidth="1"/>
    <col min="15882" max="15882" width="16.625" bestFit="1" customWidth="1"/>
    <col min="15883" max="15883" width="16.375" bestFit="1" customWidth="1"/>
    <col min="16129" max="16129" width="3.125" customWidth="1"/>
    <col min="16130" max="16130" width="25.75" customWidth="1"/>
    <col min="16131" max="16131" width="16.375" bestFit="1" customWidth="1"/>
    <col min="16132" max="16132" width="12.125" bestFit="1" customWidth="1"/>
    <col min="16133" max="16133" width="13.25" customWidth="1"/>
    <col min="16134" max="16134" width="16.375" bestFit="1" customWidth="1"/>
    <col min="16135" max="16135" width="13.5" bestFit="1" customWidth="1"/>
    <col min="16136" max="16136" width="16.375" bestFit="1" customWidth="1"/>
    <col min="16137" max="16137" width="3.375" bestFit="1" customWidth="1"/>
    <col min="16138" max="16138" width="16.625" bestFit="1" customWidth="1"/>
    <col min="16139" max="16139" width="16.375" bestFit="1" customWidth="1"/>
  </cols>
  <sheetData>
    <row r="1" spans="1:11" ht="20.25">
      <c r="A1" s="319" t="s">
        <v>94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20.25">
      <c r="A2" s="319" t="s">
        <v>710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ht="20.25">
      <c r="A3" s="324" t="s">
        <v>588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ht="20.25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20.25">
      <c r="A5" s="320" t="s">
        <v>8</v>
      </c>
      <c r="B5" s="320"/>
      <c r="C5" s="132" t="s">
        <v>96</v>
      </c>
      <c r="D5" s="325" t="s">
        <v>70</v>
      </c>
      <c r="E5" s="326"/>
      <c r="F5" s="132" t="s">
        <v>97</v>
      </c>
      <c r="G5" s="132" t="s">
        <v>98</v>
      </c>
      <c r="H5" s="132" t="s">
        <v>711</v>
      </c>
      <c r="I5" s="327" t="s">
        <v>9</v>
      </c>
      <c r="J5" s="327"/>
      <c r="K5" s="328" t="s">
        <v>10</v>
      </c>
    </row>
    <row r="6" spans="1:11" ht="20.25">
      <c r="A6" s="320"/>
      <c r="B6" s="320"/>
      <c r="C6" s="133" t="s">
        <v>99</v>
      </c>
      <c r="D6" s="133" t="s">
        <v>101</v>
      </c>
      <c r="E6" s="133" t="s">
        <v>102</v>
      </c>
      <c r="F6" s="133" t="s">
        <v>100</v>
      </c>
      <c r="G6" s="133" t="s">
        <v>100</v>
      </c>
      <c r="H6" s="133"/>
      <c r="I6" s="327"/>
      <c r="J6" s="327"/>
      <c r="K6" s="328"/>
    </row>
    <row r="7" spans="1:11" ht="20.25">
      <c r="A7" s="134" t="s">
        <v>11</v>
      </c>
      <c r="B7" s="135" t="s">
        <v>12</v>
      </c>
      <c r="C7" s="136"/>
      <c r="D7" s="136"/>
      <c r="E7" s="136"/>
      <c r="F7" s="136"/>
      <c r="G7" s="136"/>
      <c r="H7" s="136"/>
      <c r="I7" s="143"/>
      <c r="J7" s="144"/>
      <c r="K7" s="136"/>
    </row>
    <row r="8" spans="1:11" ht="20.25">
      <c r="A8" s="274"/>
      <c r="B8" s="89" t="s">
        <v>103</v>
      </c>
      <c r="C8" s="112">
        <v>1009000</v>
      </c>
      <c r="D8" s="112"/>
      <c r="E8" s="112"/>
      <c r="F8" s="112"/>
      <c r="G8" s="112"/>
      <c r="H8" s="112">
        <f>+C8+D8+F8-E8-G8</f>
        <v>1009000</v>
      </c>
      <c r="I8" s="158" t="s">
        <v>11</v>
      </c>
      <c r="J8" s="159" t="s">
        <v>104</v>
      </c>
      <c r="K8" s="112">
        <f>19075906+950-50000+17500</f>
        <v>19044356</v>
      </c>
    </row>
    <row r="9" spans="1:11" ht="20.25">
      <c r="A9" s="274"/>
      <c r="B9" s="89" t="s">
        <v>105</v>
      </c>
      <c r="C9" s="112">
        <v>7529281</v>
      </c>
      <c r="D9" s="112"/>
      <c r="E9" s="112"/>
      <c r="F9" s="112"/>
      <c r="G9" s="112"/>
      <c r="H9" s="112">
        <f t="shared" ref="H9:H23" si="0">+C9+D9+F9-E9-G9</f>
        <v>7529281</v>
      </c>
      <c r="I9" s="158" t="s">
        <v>13</v>
      </c>
      <c r="J9" s="159" t="s">
        <v>106</v>
      </c>
      <c r="K9" s="112">
        <f>4138600+F11+F12</f>
        <v>14738600</v>
      </c>
    </row>
    <row r="10" spans="1:11" ht="20.25">
      <c r="A10" s="274"/>
      <c r="B10" s="89" t="s">
        <v>109</v>
      </c>
      <c r="C10" s="112">
        <v>3831000</v>
      </c>
      <c r="D10" s="112"/>
      <c r="E10" s="112"/>
      <c r="F10" s="112"/>
      <c r="G10" s="112"/>
      <c r="H10" s="112">
        <f t="shared" si="0"/>
        <v>3831000</v>
      </c>
      <c r="I10" s="158" t="s">
        <v>107</v>
      </c>
      <c r="J10" s="159" t="s">
        <v>108</v>
      </c>
      <c r="K10" s="112">
        <v>99000</v>
      </c>
    </row>
    <row r="11" spans="1:11" ht="20.25">
      <c r="A11" s="274"/>
      <c r="B11" s="89" t="s">
        <v>944</v>
      </c>
      <c r="C11" s="112"/>
      <c r="D11" s="112"/>
      <c r="E11" s="112"/>
      <c r="F11" s="112">
        <v>5300000</v>
      </c>
      <c r="G11" s="112"/>
      <c r="H11" s="112">
        <f t="shared" si="0"/>
        <v>5300000</v>
      </c>
      <c r="I11" s="158"/>
      <c r="J11" s="159"/>
      <c r="K11" s="112"/>
    </row>
    <row r="12" spans="1:11" ht="20.25">
      <c r="A12" s="274"/>
      <c r="B12" s="89" t="s">
        <v>945</v>
      </c>
      <c r="C12" s="112"/>
      <c r="D12" s="112"/>
      <c r="E12" s="112"/>
      <c r="F12" s="112">
        <v>5300000</v>
      </c>
      <c r="G12" s="112"/>
      <c r="H12" s="112">
        <f t="shared" si="0"/>
        <v>5300000</v>
      </c>
      <c r="I12" s="158"/>
      <c r="J12" s="159"/>
      <c r="K12" s="112"/>
    </row>
    <row r="13" spans="1:11" ht="20.25">
      <c r="A13" s="274" t="s">
        <v>13</v>
      </c>
      <c r="B13" s="140" t="s">
        <v>14</v>
      </c>
      <c r="C13" s="112"/>
      <c r="D13" s="112"/>
      <c r="E13" s="112"/>
      <c r="F13" s="112"/>
      <c r="G13" s="112"/>
      <c r="H13" s="112"/>
      <c r="I13" s="158"/>
      <c r="J13" s="159"/>
      <c r="K13" s="112"/>
    </row>
    <row r="14" spans="1:11" ht="20.25">
      <c r="A14" s="274"/>
      <c r="B14" s="89" t="s">
        <v>110</v>
      </c>
      <c r="C14" s="112">
        <v>7518500</v>
      </c>
      <c r="D14" s="112"/>
      <c r="E14" s="112"/>
      <c r="F14" s="112"/>
      <c r="G14" s="112"/>
      <c r="H14" s="112">
        <f t="shared" si="0"/>
        <v>7518500</v>
      </c>
      <c r="I14" s="158"/>
      <c r="J14" s="159"/>
      <c r="K14" s="112"/>
    </row>
    <row r="15" spans="1:11" ht="20.25">
      <c r="A15" s="137"/>
      <c r="B15" s="15" t="s">
        <v>111</v>
      </c>
      <c r="C15" s="112">
        <v>171500</v>
      </c>
      <c r="D15" s="159"/>
      <c r="E15" s="159"/>
      <c r="F15" s="160"/>
      <c r="G15" s="112"/>
      <c r="H15" s="112">
        <f t="shared" si="0"/>
        <v>171500</v>
      </c>
      <c r="I15" s="161"/>
      <c r="J15" s="159"/>
      <c r="K15" s="112"/>
    </row>
    <row r="16" spans="1:11" ht="20.25">
      <c r="A16" s="274"/>
      <c r="B16" s="89" t="s">
        <v>112</v>
      </c>
      <c r="C16" s="112">
        <v>1715905</v>
      </c>
      <c r="D16" s="112">
        <v>950</v>
      </c>
      <c r="E16" s="112"/>
      <c r="F16" s="112">
        <f>226500-44000-50000</f>
        <v>132500</v>
      </c>
      <c r="G16" s="112">
        <v>54300</v>
      </c>
      <c r="H16" s="112">
        <f t="shared" si="0"/>
        <v>1795055</v>
      </c>
      <c r="I16" s="158"/>
      <c r="J16" s="159"/>
      <c r="K16" s="112"/>
    </row>
    <row r="17" spans="1:11" ht="20.25">
      <c r="A17" s="274"/>
      <c r="B17" s="89" t="s">
        <v>113</v>
      </c>
      <c r="C17" s="112">
        <v>117000</v>
      </c>
      <c r="D17" s="112"/>
      <c r="E17" s="112"/>
      <c r="F17" s="112">
        <v>13900</v>
      </c>
      <c r="G17" s="112"/>
      <c r="H17" s="112">
        <f t="shared" si="0"/>
        <v>130900</v>
      </c>
      <c r="I17" s="158"/>
      <c r="J17" s="159"/>
      <c r="K17" s="112"/>
    </row>
    <row r="18" spans="1:11" ht="20.25">
      <c r="A18" s="274"/>
      <c r="B18" s="89" t="s">
        <v>114</v>
      </c>
      <c r="C18" s="112">
        <v>470000</v>
      </c>
      <c r="D18" s="112"/>
      <c r="E18" s="112"/>
      <c r="F18" s="112">
        <v>85000</v>
      </c>
      <c r="G18" s="112">
        <v>130000</v>
      </c>
      <c r="H18" s="112">
        <f t="shared" si="0"/>
        <v>425000</v>
      </c>
      <c r="I18" s="158"/>
      <c r="J18" s="159"/>
      <c r="K18" s="112"/>
    </row>
    <row r="19" spans="1:11" ht="20.25">
      <c r="A19" s="274"/>
      <c r="B19" s="89" t="s">
        <v>115</v>
      </c>
      <c r="C19" s="112">
        <v>103600</v>
      </c>
      <c r="D19" s="112"/>
      <c r="E19" s="112"/>
      <c r="F19" s="112"/>
      <c r="G19" s="112">
        <v>26400</v>
      </c>
      <c r="H19" s="112">
        <f t="shared" si="0"/>
        <v>77200</v>
      </c>
      <c r="I19" s="158"/>
      <c r="J19" s="159"/>
      <c r="K19" s="112"/>
    </row>
    <row r="20" spans="1:11" ht="20.25">
      <c r="A20" s="274"/>
      <c r="B20" s="89" t="s">
        <v>116</v>
      </c>
      <c r="C20" s="112">
        <v>135890</v>
      </c>
      <c r="D20" s="112"/>
      <c r="E20" s="112"/>
      <c r="F20" s="112"/>
      <c r="G20" s="112">
        <v>3800</v>
      </c>
      <c r="H20" s="112">
        <f t="shared" si="0"/>
        <v>132090</v>
      </c>
      <c r="I20" s="158"/>
      <c r="J20" s="159"/>
      <c r="K20" s="112"/>
    </row>
    <row r="21" spans="1:11" ht="20.25">
      <c r="A21" s="274"/>
      <c r="B21" s="89" t="s">
        <v>117</v>
      </c>
      <c r="C21" s="112">
        <v>103500</v>
      </c>
      <c r="D21" s="112"/>
      <c r="E21" s="112"/>
      <c r="F21" s="112"/>
      <c r="G21" s="112"/>
      <c r="H21" s="112">
        <f t="shared" si="0"/>
        <v>103500</v>
      </c>
      <c r="I21" s="158"/>
      <c r="J21" s="159"/>
      <c r="K21" s="112"/>
    </row>
    <row r="22" spans="1:11" ht="20.25">
      <c r="A22" s="274"/>
      <c r="B22" s="89" t="s">
        <v>118</v>
      </c>
      <c r="C22" s="112">
        <v>399380</v>
      </c>
      <c r="D22" s="112"/>
      <c r="E22" s="112"/>
      <c r="F22" s="112">
        <v>17500</v>
      </c>
      <c r="G22" s="112">
        <v>78750</v>
      </c>
      <c r="H22" s="112">
        <f t="shared" si="0"/>
        <v>338130</v>
      </c>
      <c r="I22" s="162"/>
      <c r="J22" s="163"/>
      <c r="K22" s="164"/>
    </row>
    <row r="23" spans="1:11" ht="20.25">
      <c r="A23" s="138"/>
      <c r="B23" s="90" t="s">
        <v>119</v>
      </c>
      <c r="C23" s="165">
        <v>176800</v>
      </c>
      <c r="D23" s="166"/>
      <c r="E23" s="166"/>
      <c r="F23" s="165">
        <v>44000</v>
      </c>
      <c r="G23" s="165"/>
      <c r="H23" s="112">
        <f t="shared" si="0"/>
        <v>220800</v>
      </c>
      <c r="I23" s="167"/>
      <c r="J23" s="168"/>
      <c r="K23" s="169"/>
    </row>
    <row r="24" spans="1:11" ht="21" thickBot="1">
      <c r="A24" s="141"/>
      <c r="B24" s="142"/>
      <c r="C24" s="170">
        <f>SUM(C8:C23)</f>
        <v>23281356</v>
      </c>
      <c r="D24" s="170">
        <f t="shared" ref="D24:H24" si="1">SUM(D8:D23)</f>
        <v>950</v>
      </c>
      <c r="E24" s="170">
        <f t="shared" si="1"/>
        <v>0</v>
      </c>
      <c r="F24" s="170">
        <f t="shared" si="1"/>
        <v>10892900</v>
      </c>
      <c r="G24" s="170">
        <f t="shared" si="1"/>
        <v>293250</v>
      </c>
      <c r="H24" s="170">
        <f t="shared" si="1"/>
        <v>33881956</v>
      </c>
      <c r="I24" s="171"/>
      <c r="J24" s="172"/>
      <c r="K24" s="170">
        <f>SUM(K8:K23)</f>
        <v>33881956</v>
      </c>
    </row>
    <row r="27" spans="1:11" ht="20.25">
      <c r="I27" s="139"/>
      <c r="J27" s="275">
        <f>+H24-K24</f>
        <v>0</v>
      </c>
    </row>
  </sheetData>
  <mergeCells count="7">
    <mergeCell ref="A1:K1"/>
    <mergeCell ref="A2:K2"/>
    <mergeCell ref="A3:K3"/>
    <mergeCell ref="A5:B6"/>
    <mergeCell ref="D5:E5"/>
    <mergeCell ref="I5:J6"/>
    <mergeCell ref="K5:K6"/>
  </mergeCells>
  <pageMargins left="0.62992125984251968" right="0.19685039370078741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568"/>
  <sheetViews>
    <sheetView topLeftCell="A472" workbookViewId="0">
      <selection activeCell="L562" sqref="L562"/>
    </sheetView>
  </sheetViews>
  <sheetFormatPr defaultRowHeight="15.75"/>
  <cols>
    <col min="1" max="1" width="3.5" style="261" customWidth="1"/>
    <col min="2" max="2" width="22.25" style="248" customWidth="1"/>
    <col min="3" max="3" width="4.375" style="261" customWidth="1"/>
    <col min="4" max="4" width="11.875" style="261" customWidth="1"/>
    <col min="5" max="5" width="9" style="241" bestFit="1" customWidth="1"/>
    <col min="6" max="6" width="11.875" style="241" bestFit="1" customWidth="1"/>
    <col min="7" max="7" width="10.125" style="241" customWidth="1"/>
    <col min="8" max="8" width="11.625" style="241" customWidth="1"/>
    <col min="9" max="9" width="10" style="248" customWidth="1"/>
    <col min="10" max="12" width="9" style="248"/>
    <col min="13" max="13" width="21" style="248" customWidth="1"/>
    <col min="14" max="256" width="9" style="248"/>
    <col min="257" max="257" width="3.5" style="248" customWidth="1"/>
    <col min="258" max="258" width="22.25" style="248" customWidth="1"/>
    <col min="259" max="259" width="4.375" style="248" customWidth="1"/>
    <col min="260" max="260" width="11.875" style="248" customWidth="1"/>
    <col min="261" max="261" width="9" style="248" bestFit="1" customWidth="1"/>
    <col min="262" max="262" width="11.875" style="248" bestFit="1" customWidth="1"/>
    <col min="263" max="263" width="10.125" style="248" customWidth="1"/>
    <col min="264" max="264" width="11.625" style="248" customWidth="1"/>
    <col min="265" max="265" width="10" style="248" customWidth="1"/>
    <col min="266" max="268" width="9" style="248"/>
    <col min="269" max="269" width="21" style="248" customWidth="1"/>
    <col min="270" max="512" width="9" style="248"/>
    <col min="513" max="513" width="3.5" style="248" customWidth="1"/>
    <col min="514" max="514" width="22.25" style="248" customWidth="1"/>
    <col min="515" max="515" width="4.375" style="248" customWidth="1"/>
    <col min="516" max="516" width="11.875" style="248" customWidth="1"/>
    <col min="517" max="517" width="9" style="248" bestFit="1" customWidth="1"/>
    <col min="518" max="518" width="11.875" style="248" bestFit="1" customWidth="1"/>
    <col min="519" max="519" width="10.125" style="248" customWidth="1"/>
    <col min="520" max="520" width="11.625" style="248" customWidth="1"/>
    <col min="521" max="521" width="10" style="248" customWidth="1"/>
    <col min="522" max="524" width="9" style="248"/>
    <col min="525" max="525" width="21" style="248" customWidth="1"/>
    <col min="526" max="768" width="9" style="248"/>
    <col min="769" max="769" width="3.5" style="248" customWidth="1"/>
    <col min="770" max="770" width="22.25" style="248" customWidth="1"/>
    <col min="771" max="771" width="4.375" style="248" customWidth="1"/>
    <col min="772" max="772" width="11.875" style="248" customWidth="1"/>
    <col min="773" max="773" width="9" style="248" bestFit="1" customWidth="1"/>
    <col min="774" max="774" width="11.875" style="248" bestFit="1" customWidth="1"/>
    <col min="775" max="775" width="10.125" style="248" customWidth="1"/>
    <col min="776" max="776" width="11.625" style="248" customWidth="1"/>
    <col min="777" max="777" width="10" style="248" customWidth="1"/>
    <col min="778" max="780" width="9" style="248"/>
    <col min="781" max="781" width="21" style="248" customWidth="1"/>
    <col min="782" max="1024" width="9" style="248"/>
    <col min="1025" max="1025" width="3.5" style="248" customWidth="1"/>
    <col min="1026" max="1026" width="22.25" style="248" customWidth="1"/>
    <col min="1027" max="1027" width="4.375" style="248" customWidth="1"/>
    <col min="1028" max="1028" width="11.875" style="248" customWidth="1"/>
    <col min="1029" max="1029" width="9" style="248" bestFit="1" customWidth="1"/>
    <col min="1030" max="1030" width="11.875" style="248" bestFit="1" customWidth="1"/>
    <col min="1031" max="1031" width="10.125" style="248" customWidth="1"/>
    <col min="1032" max="1032" width="11.625" style="248" customWidth="1"/>
    <col min="1033" max="1033" width="10" style="248" customWidth="1"/>
    <col min="1034" max="1036" width="9" style="248"/>
    <col min="1037" max="1037" width="21" style="248" customWidth="1"/>
    <col min="1038" max="1280" width="9" style="248"/>
    <col min="1281" max="1281" width="3.5" style="248" customWidth="1"/>
    <col min="1282" max="1282" width="22.25" style="248" customWidth="1"/>
    <col min="1283" max="1283" width="4.375" style="248" customWidth="1"/>
    <col min="1284" max="1284" width="11.875" style="248" customWidth="1"/>
    <col min="1285" max="1285" width="9" style="248" bestFit="1" customWidth="1"/>
    <col min="1286" max="1286" width="11.875" style="248" bestFit="1" customWidth="1"/>
    <col min="1287" max="1287" width="10.125" style="248" customWidth="1"/>
    <col min="1288" max="1288" width="11.625" style="248" customWidth="1"/>
    <col min="1289" max="1289" width="10" style="248" customWidth="1"/>
    <col min="1290" max="1292" width="9" style="248"/>
    <col min="1293" max="1293" width="21" style="248" customWidth="1"/>
    <col min="1294" max="1536" width="9" style="248"/>
    <col min="1537" max="1537" width="3.5" style="248" customWidth="1"/>
    <col min="1538" max="1538" width="22.25" style="248" customWidth="1"/>
    <col min="1539" max="1539" width="4.375" style="248" customWidth="1"/>
    <col min="1540" max="1540" width="11.875" style="248" customWidth="1"/>
    <col min="1541" max="1541" width="9" style="248" bestFit="1" customWidth="1"/>
    <col min="1542" max="1542" width="11.875" style="248" bestFit="1" customWidth="1"/>
    <col min="1543" max="1543" width="10.125" style="248" customWidth="1"/>
    <col min="1544" max="1544" width="11.625" style="248" customWidth="1"/>
    <col min="1545" max="1545" width="10" style="248" customWidth="1"/>
    <col min="1546" max="1548" width="9" style="248"/>
    <col min="1549" max="1549" width="21" style="248" customWidth="1"/>
    <col min="1550" max="1792" width="9" style="248"/>
    <col min="1793" max="1793" width="3.5" style="248" customWidth="1"/>
    <col min="1794" max="1794" width="22.25" style="248" customWidth="1"/>
    <col min="1795" max="1795" width="4.375" style="248" customWidth="1"/>
    <col min="1796" max="1796" width="11.875" style="248" customWidth="1"/>
    <col min="1797" max="1797" width="9" style="248" bestFit="1" customWidth="1"/>
    <col min="1798" max="1798" width="11.875" style="248" bestFit="1" customWidth="1"/>
    <col min="1799" max="1799" width="10.125" style="248" customWidth="1"/>
    <col min="1800" max="1800" width="11.625" style="248" customWidth="1"/>
    <col min="1801" max="1801" width="10" style="248" customWidth="1"/>
    <col min="1802" max="1804" width="9" style="248"/>
    <col min="1805" max="1805" width="21" style="248" customWidth="1"/>
    <col min="1806" max="2048" width="9" style="248"/>
    <col min="2049" max="2049" width="3.5" style="248" customWidth="1"/>
    <col min="2050" max="2050" width="22.25" style="248" customWidth="1"/>
    <col min="2051" max="2051" width="4.375" style="248" customWidth="1"/>
    <col min="2052" max="2052" width="11.875" style="248" customWidth="1"/>
    <col min="2053" max="2053" width="9" style="248" bestFit="1" customWidth="1"/>
    <col min="2054" max="2054" width="11.875" style="248" bestFit="1" customWidth="1"/>
    <col min="2055" max="2055" width="10.125" style="248" customWidth="1"/>
    <col min="2056" max="2056" width="11.625" style="248" customWidth="1"/>
    <col min="2057" max="2057" width="10" style="248" customWidth="1"/>
    <col min="2058" max="2060" width="9" style="248"/>
    <col min="2061" max="2061" width="21" style="248" customWidth="1"/>
    <col min="2062" max="2304" width="9" style="248"/>
    <col min="2305" max="2305" width="3.5" style="248" customWidth="1"/>
    <col min="2306" max="2306" width="22.25" style="248" customWidth="1"/>
    <col min="2307" max="2307" width="4.375" style="248" customWidth="1"/>
    <col min="2308" max="2308" width="11.875" style="248" customWidth="1"/>
    <col min="2309" max="2309" width="9" style="248" bestFit="1" customWidth="1"/>
    <col min="2310" max="2310" width="11.875" style="248" bestFit="1" customWidth="1"/>
    <col min="2311" max="2311" width="10.125" style="248" customWidth="1"/>
    <col min="2312" max="2312" width="11.625" style="248" customWidth="1"/>
    <col min="2313" max="2313" width="10" style="248" customWidth="1"/>
    <col min="2314" max="2316" width="9" style="248"/>
    <col min="2317" max="2317" width="21" style="248" customWidth="1"/>
    <col min="2318" max="2560" width="9" style="248"/>
    <col min="2561" max="2561" width="3.5" style="248" customWidth="1"/>
    <col min="2562" max="2562" width="22.25" style="248" customWidth="1"/>
    <col min="2563" max="2563" width="4.375" style="248" customWidth="1"/>
    <col min="2564" max="2564" width="11.875" style="248" customWidth="1"/>
    <col min="2565" max="2565" width="9" style="248" bestFit="1" customWidth="1"/>
    <col min="2566" max="2566" width="11.875" style="248" bestFit="1" customWidth="1"/>
    <col min="2567" max="2567" width="10.125" style="248" customWidth="1"/>
    <col min="2568" max="2568" width="11.625" style="248" customWidth="1"/>
    <col min="2569" max="2569" width="10" style="248" customWidth="1"/>
    <col min="2570" max="2572" width="9" style="248"/>
    <col min="2573" max="2573" width="21" style="248" customWidth="1"/>
    <col min="2574" max="2816" width="9" style="248"/>
    <col min="2817" max="2817" width="3.5" style="248" customWidth="1"/>
    <col min="2818" max="2818" width="22.25" style="248" customWidth="1"/>
    <col min="2819" max="2819" width="4.375" style="248" customWidth="1"/>
    <col min="2820" max="2820" width="11.875" style="248" customWidth="1"/>
    <col min="2821" max="2821" width="9" style="248" bestFit="1" customWidth="1"/>
    <col min="2822" max="2822" width="11.875" style="248" bestFit="1" customWidth="1"/>
    <col min="2823" max="2823" width="10.125" style="248" customWidth="1"/>
    <col min="2824" max="2824" width="11.625" style="248" customWidth="1"/>
    <col min="2825" max="2825" width="10" style="248" customWidth="1"/>
    <col min="2826" max="2828" width="9" style="248"/>
    <col min="2829" max="2829" width="21" style="248" customWidth="1"/>
    <col min="2830" max="3072" width="9" style="248"/>
    <col min="3073" max="3073" width="3.5" style="248" customWidth="1"/>
    <col min="3074" max="3074" width="22.25" style="248" customWidth="1"/>
    <col min="3075" max="3075" width="4.375" style="248" customWidth="1"/>
    <col min="3076" max="3076" width="11.875" style="248" customWidth="1"/>
    <col min="3077" max="3077" width="9" style="248" bestFit="1" customWidth="1"/>
    <col min="3078" max="3078" width="11.875" style="248" bestFit="1" customWidth="1"/>
    <col min="3079" max="3079" width="10.125" style="248" customWidth="1"/>
    <col min="3080" max="3080" width="11.625" style="248" customWidth="1"/>
    <col min="3081" max="3081" width="10" style="248" customWidth="1"/>
    <col min="3082" max="3084" width="9" style="248"/>
    <col min="3085" max="3085" width="21" style="248" customWidth="1"/>
    <col min="3086" max="3328" width="9" style="248"/>
    <col min="3329" max="3329" width="3.5" style="248" customWidth="1"/>
    <col min="3330" max="3330" width="22.25" style="248" customWidth="1"/>
    <col min="3331" max="3331" width="4.375" style="248" customWidth="1"/>
    <col min="3332" max="3332" width="11.875" style="248" customWidth="1"/>
    <col min="3333" max="3333" width="9" style="248" bestFit="1" customWidth="1"/>
    <col min="3334" max="3334" width="11.875" style="248" bestFit="1" customWidth="1"/>
    <col min="3335" max="3335" width="10.125" style="248" customWidth="1"/>
    <col min="3336" max="3336" width="11.625" style="248" customWidth="1"/>
    <col min="3337" max="3337" width="10" style="248" customWidth="1"/>
    <col min="3338" max="3340" width="9" style="248"/>
    <col min="3341" max="3341" width="21" style="248" customWidth="1"/>
    <col min="3342" max="3584" width="9" style="248"/>
    <col min="3585" max="3585" width="3.5" style="248" customWidth="1"/>
    <col min="3586" max="3586" width="22.25" style="248" customWidth="1"/>
    <col min="3587" max="3587" width="4.375" style="248" customWidth="1"/>
    <col min="3588" max="3588" width="11.875" style="248" customWidth="1"/>
    <col min="3589" max="3589" width="9" style="248" bestFit="1" customWidth="1"/>
    <col min="3590" max="3590" width="11.875" style="248" bestFit="1" customWidth="1"/>
    <col min="3591" max="3591" width="10.125" style="248" customWidth="1"/>
    <col min="3592" max="3592" width="11.625" style="248" customWidth="1"/>
    <col min="3593" max="3593" width="10" style="248" customWidth="1"/>
    <col min="3594" max="3596" width="9" style="248"/>
    <col min="3597" max="3597" width="21" style="248" customWidth="1"/>
    <col min="3598" max="3840" width="9" style="248"/>
    <col min="3841" max="3841" width="3.5" style="248" customWidth="1"/>
    <col min="3842" max="3842" width="22.25" style="248" customWidth="1"/>
    <col min="3843" max="3843" width="4.375" style="248" customWidth="1"/>
    <col min="3844" max="3844" width="11.875" style="248" customWidth="1"/>
    <col min="3845" max="3845" width="9" style="248" bestFit="1" customWidth="1"/>
    <col min="3846" max="3846" width="11.875" style="248" bestFit="1" customWidth="1"/>
    <col min="3847" max="3847" width="10.125" style="248" customWidth="1"/>
    <col min="3848" max="3848" width="11.625" style="248" customWidth="1"/>
    <col min="3849" max="3849" width="10" style="248" customWidth="1"/>
    <col min="3850" max="3852" width="9" style="248"/>
    <col min="3853" max="3853" width="21" style="248" customWidth="1"/>
    <col min="3854" max="4096" width="9" style="248"/>
    <col min="4097" max="4097" width="3.5" style="248" customWidth="1"/>
    <col min="4098" max="4098" width="22.25" style="248" customWidth="1"/>
    <col min="4099" max="4099" width="4.375" style="248" customWidth="1"/>
    <col min="4100" max="4100" width="11.875" style="248" customWidth="1"/>
    <col min="4101" max="4101" width="9" style="248" bestFit="1" customWidth="1"/>
    <col min="4102" max="4102" width="11.875" style="248" bestFit="1" customWidth="1"/>
    <col min="4103" max="4103" width="10.125" style="248" customWidth="1"/>
    <col min="4104" max="4104" width="11.625" style="248" customWidth="1"/>
    <col min="4105" max="4105" width="10" style="248" customWidth="1"/>
    <col min="4106" max="4108" width="9" style="248"/>
    <col min="4109" max="4109" width="21" style="248" customWidth="1"/>
    <col min="4110" max="4352" width="9" style="248"/>
    <col min="4353" max="4353" width="3.5" style="248" customWidth="1"/>
    <col min="4354" max="4354" width="22.25" style="248" customWidth="1"/>
    <col min="4355" max="4355" width="4.375" style="248" customWidth="1"/>
    <col min="4356" max="4356" width="11.875" style="248" customWidth="1"/>
    <col min="4357" max="4357" width="9" style="248" bestFit="1" customWidth="1"/>
    <col min="4358" max="4358" width="11.875" style="248" bestFit="1" customWidth="1"/>
    <col min="4359" max="4359" width="10.125" style="248" customWidth="1"/>
    <col min="4360" max="4360" width="11.625" style="248" customWidth="1"/>
    <col min="4361" max="4361" width="10" style="248" customWidth="1"/>
    <col min="4362" max="4364" width="9" style="248"/>
    <col min="4365" max="4365" width="21" style="248" customWidth="1"/>
    <col min="4366" max="4608" width="9" style="248"/>
    <col min="4609" max="4609" width="3.5" style="248" customWidth="1"/>
    <col min="4610" max="4610" width="22.25" style="248" customWidth="1"/>
    <col min="4611" max="4611" width="4.375" style="248" customWidth="1"/>
    <col min="4612" max="4612" width="11.875" style="248" customWidth="1"/>
    <col min="4613" max="4613" width="9" style="248" bestFit="1" customWidth="1"/>
    <col min="4614" max="4614" width="11.875" style="248" bestFit="1" customWidth="1"/>
    <col min="4615" max="4615" width="10.125" style="248" customWidth="1"/>
    <col min="4616" max="4616" width="11.625" style="248" customWidth="1"/>
    <col min="4617" max="4617" width="10" style="248" customWidth="1"/>
    <col min="4618" max="4620" width="9" style="248"/>
    <col min="4621" max="4621" width="21" style="248" customWidth="1"/>
    <col min="4622" max="4864" width="9" style="248"/>
    <col min="4865" max="4865" width="3.5" style="248" customWidth="1"/>
    <col min="4866" max="4866" width="22.25" style="248" customWidth="1"/>
    <col min="4867" max="4867" width="4.375" style="248" customWidth="1"/>
    <col min="4868" max="4868" width="11.875" style="248" customWidth="1"/>
    <col min="4869" max="4869" width="9" style="248" bestFit="1" customWidth="1"/>
    <col min="4870" max="4870" width="11.875" style="248" bestFit="1" customWidth="1"/>
    <col min="4871" max="4871" width="10.125" style="248" customWidth="1"/>
    <col min="4872" max="4872" width="11.625" style="248" customWidth="1"/>
    <col min="4873" max="4873" width="10" style="248" customWidth="1"/>
    <col min="4874" max="4876" width="9" style="248"/>
    <col min="4877" max="4877" width="21" style="248" customWidth="1"/>
    <col min="4878" max="5120" width="9" style="248"/>
    <col min="5121" max="5121" width="3.5" style="248" customWidth="1"/>
    <col min="5122" max="5122" width="22.25" style="248" customWidth="1"/>
    <col min="5123" max="5123" width="4.375" style="248" customWidth="1"/>
    <col min="5124" max="5124" width="11.875" style="248" customWidth="1"/>
    <col min="5125" max="5125" width="9" style="248" bestFit="1" customWidth="1"/>
    <col min="5126" max="5126" width="11.875" style="248" bestFit="1" customWidth="1"/>
    <col min="5127" max="5127" width="10.125" style="248" customWidth="1"/>
    <col min="5128" max="5128" width="11.625" style="248" customWidth="1"/>
    <col min="5129" max="5129" width="10" style="248" customWidth="1"/>
    <col min="5130" max="5132" width="9" style="248"/>
    <col min="5133" max="5133" width="21" style="248" customWidth="1"/>
    <col min="5134" max="5376" width="9" style="248"/>
    <col min="5377" max="5377" width="3.5" style="248" customWidth="1"/>
    <col min="5378" max="5378" width="22.25" style="248" customWidth="1"/>
    <col min="5379" max="5379" width="4.375" style="248" customWidth="1"/>
    <col min="5380" max="5380" width="11.875" style="248" customWidth="1"/>
    <col min="5381" max="5381" width="9" style="248" bestFit="1" customWidth="1"/>
    <col min="5382" max="5382" width="11.875" style="248" bestFit="1" customWidth="1"/>
    <col min="5383" max="5383" width="10.125" style="248" customWidth="1"/>
    <col min="5384" max="5384" width="11.625" style="248" customWidth="1"/>
    <col min="5385" max="5385" width="10" style="248" customWidth="1"/>
    <col min="5386" max="5388" width="9" style="248"/>
    <col min="5389" max="5389" width="21" style="248" customWidth="1"/>
    <col min="5390" max="5632" width="9" style="248"/>
    <col min="5633" max="5633" width="3.5" style="248" customWidth="1"/>
    <col min="5634" max="5634" width="22.25" style="248" customWidth="1"/>
    <col min="5635" max="5635" width="4.375" style="248" customWidth="1"/>
    <col min="5636" max="5636" width="11.875" style="248" customWidth="1"/>
    <col min="5637" max="5637" width="9" style="248" bestFit="1" customWidth="1"/>
    <col min="5638" max="5638" width="11.875" style="248" bestFit="1" customWidth="1"/>
    <col min="5639" max="5639" width="10.125" style="248" customWidth="1"/>
    <col min="5640" max="5640" width="11.625" style="248" customWidth="1"/>
    <col min="5641" max="5641" width="10" style="248" customWidth="1"/>
    <col min="5642" max="5644" width="9" style="248"/>
    <col min="5645" max="5645" width="21" style="248" customWidth="1"/>
    <col min="5646" max="5888" width="9" style="248"/>
    <col min="5889" max="5889" width="3.5" style="248" customWidth="1"/>
    <col min="5890" max="5890" width="22.25" style="248" customWidth="1"/>
    <col min="5891" max="5891" width="4.375" style="248" customWidth="1"/>
    <col min="5892" max="5892" width="11.875" style="248" customWidth="1"/>
    <col min="5893" max="5893" width="9" style="248" bestFit="1" customWidth="1"/>
    <col min="5894" max="5894" width="11.875" style="248" bestFit="1" customWidth="1"/>
    <col min="5895" max="5895" width="10.125" style="248" customWidth="1"/>
    <col min="5896" max="5896" width="11.625" style="248" customWidth="1"/>
    <col min="5897" max="5897" width="10" style="248" customWidth="1"/>
    <col min="5898" max="5900" width="9" style="248"/>
    <col min="5901" max="5901" width="21" style="248" customWidth="1"/>
    <col min="5902" max="6144" width="9" style="248"/>
    <col min="6145" max="6145" width="3.5" style="248" customWidth="1"/>
    <col min="6146" max="6146" width="22.25" style="248" customWidth="1"/>
    <col min="6147" max="6147" width="4.375" style="248" customWidth="1"/>
    <col min="6148" max="6148" width="11.875" style="248" customWidth="1"/>
    <col min="6149" max="6149" width="9" style="248" bestFit="1" customWidth="1"/>
    <col min="6150" max="6150" width="11.875" style="248" bestFit="1" customWidth="1"/>
    <col min="6151" max="6151" width="10.125" style="248" customWidth="1"/>
    <col min="6152" max="6152" width="11.625" style="248" customWidth="1"/>
    <col min="6153" max="6153" width="10" style="248" customWidth="1"/>
    <col min="6154" max="6156" width="9" style="248"/>
    <col min="6157" max="6157" width="21" style="248" customWidth="1"/>
    <col min="6158" max="6400" width="9" style="248"/>
    <col min="6401" max="6401" width="3.5" style="248" customWidth="1"/>
    <col min="6402" max="6402" width="22.25" style="248" customWidth="1"/>
    <col min="6403" max="6403" width="4.375" style="248" customWidth="1"/>
    <col min="6404" max="6404" width="11.875" style="248" customWidth="1"/>
    <col min="6405" max="6405" width="9" style="248" bestFit="1" customWidth="1"/>
    <col min="6406" max="6406" width="11.875" style="248" bestFit="1" customWidth="1"/>
    <col min="6407" max="6407" width="10.125" style="248" customWidth="1"/>
    <col min="6408" max="6408" width="11.625" style="248" customWidth="1"/>
    <col min="6409" max="6409" width="10" style="248" customWidth="1"/>
    <col min="6410" max="6412" width="9" style="248"/>
    <col min="6413" max="6413" width="21" style="248" customWidth="1"/>
    <col min="6414" max="6656" width="9" style="248"/>
    <col min="6657" max="6657" width="3.5" style="248" customWidth="1"/>
    <col min="6658" max="6658" width="22.25" style="248" customWidth="1"/>
    <col min="6659" max="6659" width="4.375" style="248" customWidth="1"/>
    <col min="6660" max="6660" width="11.875" style="248" customWidth="1"/>
    <col min="6661" max="6661" width="9" style="248" bestFit="1" customWidth="1"/>
    <col min="6662" max="6662" width="11.875" style="248" bestFit="1" customWidth="1"/>
    <col min="6663" max="6663" width="10.125" style="248" customWidth="1"/>
    <col min="6664" max="6664" width="11.625" style="248" customWidth="1"/>
    <col min="6665" max="6665" width="10" style="248" customWidth="1"/>
    <col min="6666" max="6668" width="9" style="248"/>
    <col min="6669" max="6669" width="21" style="248" customWidth="1"/>
    <col min="6670" max="6912" width="9" style="248"/>
    <col min="6913" max="6913" width="3.5" style="248" customWidth="1"/>
    <col min="6914" max="6914" width="22.25" style="248" customWidth="1"/>
    <col min="6915" max="6915" width="4.375" style="248" customWidth="1"/>
    <col min="6916" max="6916" width="11.875" style="248" customWidth="1"/>
    <col min="6917" max="6917" width="9" style="248" bestFit="1" customWidth="1"/>
    <col min="6918" max="6918" width="11.875" style="248" bestFit="1" customWidth="1"/>
    <col min="6919" max="6919" width="10.125" style="248" customWidth="1"/>
    <col min="6920" max="6920" width="11.625" style="248" customWidth="1"/>
    <col min="6921" max="6921" width="10" style="248" customWidth="1"/>
    <col min="6922" max="6924" width="9" style="248"/>
    <col min="6925" max="6925" width="21" style="248" customWidth="1"/>
    <col min="6926" max="7168" width="9" style="248"/>
    <col min="7169" max="7169" width="3.5" style="248" customWidth="1"/>
    <col min="7170" max="7170" width="22.25" style="248" customWidth="1"/>
    <col min="7171" max="7171" width="4.375" style="248" customWidth="1"/>
    <col min="7172" max="7172" width="11.875" style="248" customWidth="1"/>
    <col min="7173" max="7173" width="9" style="248" bestFit="1" customWidth="1"/>
    <col min="7174" max="7174" width="11.875" style="248" bestFit="1" customWidth="1"/>
    <col min="7175" max="7175" width="10.125" style="248" customWidth="1"/>
    <col min="7176" max="7176" width="11.625" style="248" customWidth="1"/>
    <col min="7177" max="7177" width="10" style="248" customWidth="1"/>
    <col min="7178" max="7180" width="9" style="248"/>
    <col min="7181" max="7181" width="21" style="248" customWidth="1"/>
    <col min="7182" max="7424" width="9" style="248"/>
    <col min="7425" max="7425" width="3.5" style="248" customWidth="1"/>
    <col min="7426" max="7426" width="22.25" style="248" customWidth="1"/>
    <col min="7427" max="7427" width="4.375" style="248" customWidth="1"/>
    <col min="7428" max="7428" width="11.875" style="248" customWidth="1"/>
    <col min="7429" max="7429" width="9" style="248" bestFit="1" customWidth="1"/>
    <col min="7430" max="7430" width="11.875" style="248" bestFit="1" customWidth="1"/>
    <col min="7431" max="7431" width="10.125" style="248" customWidth="1"/>
    <col min="7432" max="7432" width="11.625" style="248" customWidth="1"/>
    <col min="7433" max="7433" width="10" style="248" customWidth="1"/>
    <col min="7434" max="7436" width="9" style="248"/>
    <col min="7437" max="7437" width="21" style="248" customWidth="1"/>
    <col min="7438" max="7680" width="9" style="248"/>
    <col min="7681" max="7681" width="3.5" style="248" customWidth="1"/>
    <col min="7682" max="7682" width="22.25" style="248" customWidth="1"/>
    <col min="7683" max="7683" width="4.375" style="248" customWidth="1"/>
    <col min="7684" max="7684" width="11.875" style="248" customWidth="1"/>
    <col min="7685" max="7685" width="9" style="248" bestFit="1" customWidth="1"/>
    <col min="7686" max="7686" width="11.875" style="248" bestFit="1" customWidth="1"/>
    <col min="7687" max="7687" width="10.125" style="248" customWidth="1"/>
    <col min="7688" max="7688" width="11.625" style="248" customWidth="1"/>
    <col min="7689" max="7689" width="10" style="248" customWidth="1"/>
    <col min="7690" max="7692" width="9" style="248"/>
    <col min="7693" max="7693" width="21" style="248" customWidth="1"/>
    <col min="7694" max="7936" width="9" style="248"/>
    <col min="7937" max="7937" width="3.5" style="248" customWidth="1"/>
    <col min="7938" max="7938" width="22.25" style="248" customWidth="1"/>
    <col min="7939" max="7939" width="4.375" style="248" customWidth="1"/>
    <col min="7940" max="7940" width="11.875" style="248" customWidth="1"/>
    <col min="7941" max="7941" width="9" style="248" bestFit="1" customWidth="1"/>
    <col min="7942" max="7942" width="11.875" style="248" bestFit="1" customWidth="1"/>
    <col min="7943" max="7943" width="10.125" style="248" customWidth="1"/>
    <col min="7944" max="7944" width="11.625" style="248" customWidth="1"/>
    <col min="7945" max="7945" width="10" style="248" customWidth="1"/>
    <col min="7946" max="7948" width="9" style="248"/>
    <col min="7949" max="7949" width="21" style="248" customWidth="1"/>
    <col min="7950" max="8192" width="9" style="248"/>
    <col min="8193" max="8193" width="3.5" style="248" customWidth="1"/>
    <col min="8194" max="8194" width="22.25" style="248" customWidth="1"/>
    <col min="8195" max="8195" width="4.375" style="248" customWidth="1"/>
    <col min="8196" max="8196" width="11.875" style="248" customWidth="1"/>
    <col min="8197" max="8197" width="9" style="248" bestFit="1" customWidth="1"/>
    <col min="8198" max="8198" width="11.875" style="248" bestFit="1" customWidth="1"/>
    <col min="8199" max="8199" width="10.125" style="248" customWidth="1"/>
    <col min="8200" max="8200" width="11.625" style="248" customWidth="1"/>
    <col min="8201" max="8201" width="10" style="248" customWidth="1"/>
    <col min="8202" max="8204" width="9" style="248"/>
    <col min="8205" max="8205" width="21" style="248" customWidth="1"/>
    <col min="8206" max="8448" width="9" style="248"/>
    <col min="8449" max="8449" width="3.5" style="248" customWidth="1"/>
    <col min="8450" max="8450" width="22.25" style="248" customWidth="1"/>
    <col min="8451" max="8451" width="4.375" style="248" customWidth="1"/>
    <col min="8452" max="8452" width="11.875" style="248" customWidth="1"/>
    <col min="8453" max="8453" width="9" style="248" bestFit="1" customWidth="1"/>
    <col min="8454" max="8454" width="11.875" style="248" bestFit="1" customWidth="1"/>
    <col min="8455" max="8455" width="10.125" style="248" customWidth="1"/>
    <col min="8456" max="8456" width="11.625" style="248" customWidth="1"/>
    <col min="8457" max="8457" width="10" style="248" customWidth="1"/>
    <col min="8458" max="8460" width="9" style="248"/>
    <col min="8461" max="8461" width="21" style="248" customWidth="1"/>
    <col min="8462" max="8704" width="9" style="248"/>
    <col min="8705" max="8705" width="3.5" style="248" customWidth="1"/>
    <col min="8706" max="8706" width="22.25" style="248" customWidth="1"/>
    <col min="8707" max="8707" width="4.375" style="248" customWidth="1"/>
    <col min="8708" max="8708" width="11.875" style="248" customWidth="1"/>
    <col min="8709" max="8709" width="9" style="248" bestFit="1" customWidth="1"/>
    <col min="8710" max="8710" width="11.875" style="248" bestFit="1" customWidth="1"/>
    <col min="8711" max="8711" width="10.125" style="248" customWidth="1"/>
    <col min="8712" max="8712" width="11.625" style="248" customWidth="1"/>
    <col min="8713" max="8713" width="10" style="248" customWidth="1"/>
    <col min="8714" max="8716" width="9" style="248"/>
    <col min="8717" max="8717" width="21" style="248" customWidth="1"/>
    <col min="8718" max="8960" width="9" style="248"/>
    <col min="8961" max="8961" width="3.5" style="248" customWidth="1"/>
    <col min="8962" max="8962" width="22.25" style="248" customWidth="1"/>
    <col min="8963" max="8963" width="4.375" style="248" customWidth="1"/>
    <col min="8964" max="8964" width="11.875" style="248" customWidth="1"/>
    <col min="8965" max="8965" width="9" style="248" bestFit="1" customWidth="1"/>
    <col min="8966" max="8966" width="11.875" style="248" bestFit="1" customWidth="1"/>
    <col min="8967" max="8967" width="10.125" style="248" customWidth="1"/>
    <col min="8968" max="8968" width="11.625" style="248" customWidth="1"/>
    <col min="8969" max="8969" width="10" style="248" customWidth="1"/>
    <col min="8970" max="8972" width="9" style="248"/>
    <col min="8973" max="8973" width="21" style="248" customWidth="1"/>
    <col min="8974" max="9216" width="9" style="248"/>
    <col min="9217" max="9217" width="3.5" style="248" customWidth="1"/>
    <col min="9218" max="9218" width="22.25" style="248" customWidth="1"/>
    <col min="9219" max="9219" width="4.375" style="248" customWidth="1"/>
    <col min="9220" max="9220" width="11.875" style="248" customWidth="1"/>
    <col min="9221" max="9221" width="9" style="248" bestFit="1" customWidth="1"/>
    <col min="9222" max="9222" width="11.875" style="248" bestFit="1" customWidth="1"/>
    <col min="9223" max="9223" width="10.125" style="248" customWidth="1"/>
    <col min="9224" max="9224" width="11.625" style="248" customWidth="1"/>
    <col min="9225" max="9225" width="10" style="248" customWidth="1"/>
    <col min="9226" max="9228" width="9" style="248"/>
    <col min="9229" max="9229" width="21" style="248" customWidth="1"/>
    <col min="9230" max="9472" width="9" style="248"/>
    <col min="9473" max="9473" width="3.5" style="248" customWidth="1"/>
    <col min="9474" max="9474" width="22.25" style="248" customWidth="1"/>
    <col min="9475" max="9475" width="4.375" style="248" customWidth="1"/>
    <col min="9476" max="9476" width="11.875" style="248" customWidth="1"/>
    <col min="9477" max="9477" width="9" style="248" bestFit="1" customWidth="1"/>
    <col min="9478" max="9478" width="11.875" style="248" bestFit="1" customWidth="1"/>
    <col min="9479" max="9479" width="10.125" style="248" customWidth="1"/>
    <col min="9480" max="9480" width="11.625" style="248" customWidth="1"/>
    <col min="9481" max="9481" width="10" style="248" customWidth="1"/>
    <col min="9482" max="9484" width="9" style="248"/>
    <col min="9485" max="9485" width="21" style="248" customWidth="1"/>
    <col min="9486" max="9728" width="9" style="248"/>
    <col min="9729" max="9729" width="3.5" style="248" customWidth="1"/>
    <col min="9730" max="9730" width="22.25" style="248" customWidth="1"/>
    <col min="9731" max="9731" width="4.375" style="248" customWidth="1"/>
    <col min="9732" max="9732" width="11.875" style="248" customWidth="1"/>
    <col min="9733" max="9733" width="9" style="248" bestFit="1" customWidth="1"/>
    <col min="9734" max="9734" width="11.875" style="248" bestFit="1" customWidth="1"/>
    <col min="9735" max="9735" width="10.125" style="248" customWidth="1"/>
    <col min="9736" max="9736" width="11.625" style="248" customWidth="1"/>
    <col min="9737" max="9737" width="10" style="248" customWidth="1"/>
    <col min="9738" max="9740" width="9" style="248"/>
    <col min="9741" max="9741" width="21" style="248" customWidth="1"/>
    <col min="9742" max="9984" width="9" style="248"/>
    <col min="9985" max="9985" width="3.5" style="248" customWidth="1"/>
    <col min="9986" max="9986" width="22.25" style="248" customWidth="1"/>
    <col min="9987" max="9987" width="4.375" style="248" customWidth="1"/>
    <col min="9988" max="9988" width="11.875" style="248" customWidth="1"/>
    <col min="9989" max="9989" width="9" style="248" bestFit="1" customWidth="1"/>
    <col min="9990" max="9990" width="11.875" style="248" bestFit="1" customWidth="1"/>
    <col min="9991" max="9991" width="10.125" style="248" customWidth="1"/>
    <col min="9992" max="9992" width="11.625" style="248" customWidth="1"/>
    <col min="9993" max="9993" width="10" style="248" customWidth="1"/>
    <col min="9994" max="9996" width="9" style="248"/>
    <col min="9997" max="9997" width="21" style="248" customWidth="1"/>
    <col min="9998" max="10240" width="9" style="248"/>
    <col min="10241" max="10241" width="3.5" style="248" customWidth="1"/>
    <col min="10242" max="10242" width="22.25" style="248" customWidth="1"/>
    <col min="10243" max="10243" width="4.375" style="248" customWidth="1"/>
    <col min="10244" max="10244" width="11.875" style="248" customWidth="1"/>
    <col min="10245" max="10245" width="9" style="248" bestFit="1" customWidth="1"/>
    <col min="10246" max="10246" width="11.875" style="248" bestFit="1" customWidth="1"/>
    <col min="10247" max="10247" width="10.125" style="248" customWidth="1"/>
    <col min="10248" max="10248" width="11.625" style="248" customWidth="1"/>
    <col min="10249" max="10249" width="10" style="248" customWidth="1"/>
    <col min="10250" max="10252" width="9" style="248"/>
    <col min="10253" max="10253" width="21" style="248" customWidth="1"/>
    <col min="10254" max="10496" width="9" style="248"/>
    <col min="10497" max="10497" width="3.5" style="248" customWidth="1"/>
    <col min="10498" max="10498" width="22.25" style="248" customWidth="1"/>
    <col min="10499" max="10499" width="4.375" style="248" customWidth="1"/>
    <col min="10500" max="10500" width="11.875" style="248" customWidth="1"/>
    <col min="10501" max="10501" width="9" style="248" bestFit="1" customWidth="1"/>
    <col min="10502" max="10502" width="11.875" style="248" bestFit="1" customWidth="1"/>
    <col min="10503" max="10503" width="10.125" style="248" customWidth="1"/>
    <col min="10504" max="10504" width="11.625" style="248" customWidth="1"/>
    <col min="10505" max="10505" width="10" style="248" customWidth="1"/>
    <col min="10506" max="10508" width="9" style="248"/>
    <col min="10509" max="10509" width="21" style="248" customWidth="1"/>
    <col min="10510" max="10752" width="9" style="248"/>
    <col min="10753" max="10753" width="3.5" style="248" customWidth="1"/>
    <col min="10754" max="10754" width="22.25" style="248" customWidth="1"/>
    <col min="10755" max="10755" width="4.375" style="248" customWidth="1"/>
    <col min="10756" max="10756" width="11.875" style="248" customWidth="1"/>
    <col min="10757" max="10757" width="9" style="248" bestFit="1" customWidth="1"/>
    <col min="10758" max="10758" width="11.875" style="248" bestFit="1" customWidth="1"/>
    <col min="10759" max="10759" width="10.125" style="248" customWidth="1"/>
    <col min="10760" max="10760" width="11.625" style="248" customWidth="1"/>
    <col min="10761" max="10761" width="10" style="248" customWidth="1"/>
    <col min="10762" max="10764" width="9" style="248"/>
    <col min="10765" max="10765" width="21" style="248" customWidth="1"/>
    <col min="10766" max="11008" width="9" style="248"/>
    <col min="11009" max="11009" width="3.5" style="248" customWidth="1"/>
    <col min="11010" max="11010" width="22.25" style="248" customWidth="1"/>
    <col min="11011" max="11011" width="4.375" style="248" customWidth="1"/>
    <col min="11012" max="11012" width="11.875" style="248" customWidth="1"/>
    <col min="11013" max="11013" width="9" style="248" bestFit="1" customWidth="1"/>
    <col min="11014" max="11014" width="11.875" style="248" bestFit="1" customWidth="1"/>
    <col min="11015" max="11015" width="10.125" style="248" customWidth="1"/>
    <col min="11016" max="11016" width="11.625" style="248" customWidth="1"/>
    <col min="11017" max="11017" width="10" style="248" customWidth="1"/>
    <col min="11018" max="11020" width="9" style="248"/>
    <col min="11021" max="11021" width="21" style="248" customWidth="1"/>
    <col min="11022" max="11264" width="9" style="248"/>
    <col min="11265" max="11265" width="3.5" style="248" customWidth="1"/>
    <col min="11266" max="11266" width="22.25" style="248" customWidth="1"/>
    <col min="11267" max="11267" width="4.375" style="248" customWidth="1"/>
    <col min="11268" max="11268" width="11.875" style="248" customWidth="1"/>
    <col min="11269" max="11269" width="9" style="248" bestFit="1" customWidth="1"/>
    <col min="11270" max="11270" width="11.875" style="248" bestFit="1" customWidth="1"/>
    <col min="11271" max="11271" width="10.125" style="248" customWidth="1"/>
    <col min="11272" max="11272" width="11.625" style="248" customWidth="1"/>
    <col min="11273" max="11273" width="10" style="248" customWidth="1"/>
    <col min="11274" max="11276" width="9" style="248"/>
    <col min="11277" max="11277" width="21" style="248" customWidth="1"/>
    <col min="11278" max="11520" width="9" style="248"/>
    <col min="11521" max="11521" width="3.5" style="248" customWidth="1"/>
    <col min="11522" max="11522" width="22.25" style="248" customWidth="1"/>
    <col min="11523" max="11523" width="4.375" style="248" customWidth="1"/>
    <col min="11524" max="11524" width="11.875" style="248" customWidth="1"/>
    <col min="11525" max="11525" width="9" style="248" bestFit="1" customWidth="1"/>
    <col min="11526" max="11526" width="11.875" style="248" bestFit="1" customWidth="1"/>
    <col min="11527" max="11527" width="10.125" style="248" customWidth="1"/>
    <col min="11528" max="11528" width="11.625" style="248" customWidth="1"/>
    <col min="11529" max="11529" width="10" style="248" customWidth="1"/>
    <col min="11530" max="11532" width="9" style="248"/>
    <col min="11533" max="11533" width="21" style="248" customWidth="1"/>
    <col min="11534" max="11776" width="9" style="248"/>
    <col min="11777" max="11777" width="3.5" style="248" customWidth="1"/>
    <col min="11778" max="11778" width="22.25" style="248" customWidth="1"/>
    <col min="11779" max="11779" width="4.375" style="248" customWidth="1"/>
    <col min="11780" max="11780" width="11.875" style="248" customWidth="1"/>
    <col min="11781" max="11781" width="9" style="248" bestFit="1" customWidth="1"/>
    <col min="11782" max="11782" width="11.875" style="248" bestFit="1" customWidth="1"/>
    <col min="11783" max="11783" width="10.125" style="248" customWidth="1"/>
    <col min="11784" max="11784" width="11.625" style="248" customWidth="1"/>
    <col min="11785" max="11785" width="10" style="248" customWidth="1"/>
    <col min="11786" max="11788" width="9" style="248"/>
    <col min="11789" max="11789" width="21" style="248" customWidth="1"/>
    <col min="11790" max="12032" width="9" style="248"/>
    <col min="12033" max="12033" width="3.5" style="248" customWidth="1"/>
    <col min="12034" max="12034" width="22.25" style="248" customWidth="1"/>
    <col min="12035" max="12035" width="4.375" style="248" customWidth="1"/>
    <col min="12036" max="12036" width="11.875" style="248" customWidth="1"/>
    <col min="12037" max="12037" width="9" style="248" bestFit="1" customWidth="1"/>
    <col min="12038" max="12038" width="11.875" style="248" bestFit="1" customWidth="1"/>
    <col min="12039" max="12039" width="10.125" style="248" customWidth="1"/>
    <col min="12040" max="12040" width="11.625" style="248" customWidth="1"/>
    <col min="12041" max="12041" width="10" style="248" customWidth="1"/>
    <col min="12042" max="12044" width="9" style="248"/>
    <col min="12045" max="12045" width="21" style="248" customWidth="1"/>
    <col min="12046" max="12288" width="9" style="248"/>
    <col min="12289" max="12289" width="3.5" style="248" customWidth="1"/>
    <col min="12290" max="12290" width="22.25" style="248" customWidth="1"/>
    <col min="12291" max="12291" width="4.375" style="248" customWidth="1"/>
    <col min="12292" max="12292" width="11.875" style="248" customWidth="1"/>
    <col min="12293" max="12293" width="9" style="248" bestFit="1" customWidth="1"/>
    <col min="12294" max="12294" width="11.875" style="248" bestFit="1" customWidth="1"/>
    <col min="12295" max="12295" width="10.125" style="248" customWidth="1"/>
    <col min="12296" max="12296" width="11.625" style="248" customWidth="1"/>
    <col min="12297" max="12297" width="10" style="248" customWidth="1"/>
    <col min="12298" max="12300" width="9" style="248"/>
    <col min="12301" max="12301" width="21" style="248" customWidth="1"/>
    <col min="12302" max="12544" width="9" style="248"/>
    <col min="12545" max="12545" width="3.5" style="248" customWidth="1"/>
    <col min="12546" max="12546" width="22.25" style="248" customWidth="1"/>
    <col min="12547" max="12547" width="4.375" style="248" customWidth="1"/>
    <col min="12548" max="12548" width="11.875" style="248" customWidth="1"/>
    <col min="12549" max="12549" width="9" style="248" bestFit="1" customWidth="1"/>
    <col min="12550" max="12550" width="11.875" style="248" bestFit="1" customWidth="1"/>
    <col min="12551" max="12551" width="10.125" style="248" customWidth="1"/>
    <col min="12552" max="12552" width="11.625" style="248" customWidth="1"/>
    <col min="12553" max="12553" width="10" style="248" customWidth="1"/>
    <col min="12554" max="12556" width="9" style="248"/>
    <col min="12557" max="12557" width="21" style="248" customWidth="1"/>
    <col min="12558" max="12800" width="9" style="248"/>
    <col min="12801" max="12801" width="3.5" style="248" customWidth="1"/>
    <col min="12802" max="12802" width="22.25" style="248" customWidth="1"/>
    <col min="12803" max="12803" width="4.375" style="248" customWidth="1"/>
    <col min="12804" max="12804" width="11.875" style="248" customWidth="1"/>
    <col min="12805" max="12805" width="9" style="248" bestFit="1" customWidth="1"/>
    <col min="12806" max="12806" width="11.875" style="248" bestFit="1" customWidth="1"/>
    <col min="12807" max="12807" width="10.125" style="248" customWidth="1"/>
    <col min="12808" max="12808" width="11.625" style="248" customWidth="1"/>
    <col min="12809" max="12809" width="10" style="248" customWidth="1"/>
    <col min="12810" max="12812" width="9" style="248"/>
    <col min="12813" max="12813" width="21" style="248" customWidth="1"/>
    <col min="12814" max="13056" width="9" style="248"/>
    <col min="13057" max="13057" width="3.5" style="248" customWidth="1"/>
    <col min="13058" max="13058" width="22.25" style="248" customWidth="1"/>
    <col min="13059" max="13059" width="4.375" style="248" customWidth="1"/>
    <col min="13060" max="13060" width="11.875" style="248" customWidth="1"/>
    <col min="13061" max="13061" width="9" style="248" bestFit="1" customWidth="1"/>
    <col min="13062" max="13062" width="11.875" style="248" bestFit="1" customWidth="1"/>
    <col min="13063" max="13063" width="10.125" style="248" customWidth="1"/>
    <col min="13064" max="13064" width="11.625" style="248" customWidth="1"/>
    <col min="13065" max="13065" width="10" style="248" customWidth="1"/>
    <col min="13066" max="13068" width="9" style="248"/>
    <col min="13069" max="13069" width="21" style="248" customWidth="1"/>
    <col min="13070" max="13312" width="9" style="248"/>
    <col min="13313" max="13313" width="3.5" style="248" customWidth="1"/>
    <col min="13314" max="13314" width="22.25" style="248" customWidth="1"/>
    <col min="13315" max="13315" width="4.375" style="248" customWidth="1"/>
    <col min="13316" max="13316" width="11.875" style="248" customWidth="1"/>
    <col min="13317" max="13317" width="9" style="248" bestFit="1" customWidth="1"/>
    <col min="13318" max="13318" width="11.875" style="248" bestFit="1" customWidth="1"/>
    <col min="13319" max="13319" width="10.125" style="248" customWidth="1"/>
    <col min="13320" max="13320" width="11.625" style="248" customWidth="1"/>
    <col min="13321" max="13321" width="10" style="248" customWidth="1"/>
    <col min="13322" max="13324" width="9" style="248"/>
    <col min="13325" max="13325" width="21" style="248" customWidth="1"/>
    <col min="13326" max="13568" width="9" style="248"/>
    <col min="13569" max="13569" width="3.5" style="248" customWidth="1"/>
    <col min="13570" max="13570" width="22.25" style="248" customWidth="1"/>
    <col min="13571" max="13571" width="4.375" style="248" customWidth="1"/>
    <col min="13572" max="13572" width="11.875" style="248" customWidth="1"/>
    <col min="13573" max="13573" width="9" style="248" bestFit="1" customWidth="1"/>
    <col min="13574" max="13574" width="11.875" style="248" bestFit="1" customWidth="1"/>
    <col min="13575" max="13575" width="10.125" style="248" customWidth="1"/>
    <col min="13576" max="13576" width="11.625" style="248" customWidth="1"/>
    <col min="13577" max="13577" width="10" style="248" customWidth="1"/>
    <col min="13578" max="13580" width="9" style="248"/>
    <col min="13581" max="13581" width="21" style="248" customWidth="1"/>
    <col min="13582" max="13824" width="9" style="248"/>
    <col min="13825" max="13825" width="3.5" style="248" customWidth="1"/>
    <col min="13826" max="13826" width="22.25" style="248" customWidth="1"/>
    <col min="13827" max="13827" width="4.375" style="248" customWidth="1"/>
    <col min="13828" max="13828" width="11.875" style="248" customWidth="1"/>
    <col min="13829" max="13829" width="9" style="248" bestFit="1" customWidth="1"/>
    <col min="13830" max="13830" width="11.875" style="248" bestFit="1" customWidth="1"/>
    <col min="13831" max="13831" width="10.125" style="248" customWidth="1"/>
    <col min="13832" max="13832" width="11.625" style="248" customWidth="1"/>
    <col min="13833" max="13833" width="10" style="248" customWidth="1"/>
    <col min="13834" max="13836" width="9" style="248"/>
    <col min="13837" max="13837" width="21" style="248" customWidth="1"/>
    <col min="13838" max="14080" width="9" style="248"/>
    <col min="14081" max="14081" width="3.5" style="248" customWidth="1"/>
    <col min="14082" max="14082" width="22.25" style="248" customWidth="1"/>
    <col min="14083" max="14083" width="4.375" style="248" customWidth="1"/>
    <col min="14084" max="14084" width="11.875" style="248" customWidth="1"/>
    <col min="14085" max="14085" width="9" style="248" bestFit="1" customWidth="1"/>
    <col min="14086" max="14086" width="11.875" style="248" bestFit="1" customWidth="1"/>
    <col min="14087" max="14087" width="10.125" style="248" customWidth="1"/>
    <col min="14088" max="14088" width="11.625" style="248" customWidth="1"/>
    <col min="14089" max="14089" width="10" style="248" customWidth="1"/>
    <col min="14090" max="14092" width="9" style="248"/>
    <col min="14093" max="14093" width="21" style="248" customWidth="1"/>
    <col min="14094" max="14336" width="9" style="248"/>
    <col min="14337" max="14337" width="3.5" style="248" customWidth="1"/>
    <col min="14338" max="14338" width="22.25" style="248" customWidth="1"/>
    <col min="14339" max="14339" width="4.375" style="248" customWidth="1"/>
    <col min="14340" max="14340" width="11.875" style="248" customWidth="1"/>
    <col min="14341" max="14341" width="9" style="248" bestFit="1" customWidth="1"/>
    <col min="14342" max="14342" width="11.875" style="248" bestFit="1" customWidth="1"/>
    <col min="14343" max="14343" width="10.125" style="248" customWidth="1"/>
    <col min="14344" max="14344" width="11.625" style="248" customWidth="1"/>
    <col min="14345" max="14345" width="10" style="248" customWidth="1"/>
    <col min="14346" max="14348" width="9" style="248"/>
    <col min="14349" max="14349" width="21" style="248" customWidth="1"/>
    <col min="14350" max="14592" width="9" style="248"/>
    <col min="14593" max="14593" width="3.5" style="248" customWidth="1"/>
    <col min="14594" max="14594" width="22.25" style="248" customWidth="1"/>
    <col min="14595" max="14595" width="4.375" style="248" customWidth="1"/>
    <col min="14596" max="14596" width="11.875" style="248" customWidth="1"/>
    <col min="14597" max="14597" width="9" style="248" bestFit="1" customWidth="1"/>
    <col min="14598" max="14598" width="11.875" style="248" bestFit="1" customWidth="1"/>
    <col min="14599" max="14599" width="10.125" style="248" customWidth="1"/>
    <col min="14600" max="14600" width="11.625" style="248" customWidth="1"/>
    <col min="14601" max="14601" width="10" style="248" customWidth="1"/>
    <col min="14602" max="14604" width="9" style="248"/>
    <col min="14605" max="14605" width="21" style="248" customWidth="1"/>
    <col min="14606" max="14848" width="9" style="248"/>
    <col min="14849" max="14849" width="3.5" style="248" customWidth="1"/>
    <col min="14850" max="14850" width="22.25" style="248" customWidth="1"/>
    <col min="14851" max="14851" width="4.375" style="248" customWidth="1"/>
    <col min="14852" max="14852" width="11.875" style="248" customWidth="1"/>
    <col min="14853" max="14853" width="9" style="248" bestFit="1" customWidth="1"/>
    <col min="14854" max="14854" width="11.875" style="248" bestFit="1" customWidth="1"/>
    <col min="14855" max="14855" width="10.125" style="248" customWidth="1"/>
    <col min="14856" max="14856" width="11.625" style="248" customWidth="1"/>
    <col min="14857" max="14857" width="10" style="248" customWidth="1"/>
    <col min="14858" max="14860" width="9" style="248"/>
    <col min="14861" max="14861" width="21" style="248" customWidth="1"/>
    <col min="14862" max="15104" width="9" style="248"/>
    <col min="15105" max="15105" width="3.5" style="248" customWidth="1"/>
    <col min="15106" max="15106" width="22.25" style="248" customWidth="1"/>
    <col min="15107" max="15107" width="4.375" style="248" customWidth="1"/>
    <col min="15108" max="15108" width="11.875" style="248" customWidth="1"/>
    <col min="15109" max="15109" width="9" style="248" bestFit="1" customWidth="1"/>
    <col min="15110" max="15110" width="11.875" style="248" bestFit="1" customWidth="1"/>
    <col min="15111" max="15111" width="10.125" style="248" customWidth="1"/>
    <col min="15112" max="15112" width="11.625" style="248" customWidth="1"/>
    <col min="15113" max="15113" width="10" style="248" customWidth="1"/>
    <col min="15114" max="15116" width="9" style="248"/>
    <col min="15117" max="15117" width="21" style="248" customWidth="1"/>
    <col min="15118" max="15360" width="9" style="248"/>
    <col min="15361" max="15361" width="3.5" style="248" customWidth="1"/>
    <col min="15362" max="15362" width="22.25" style="248" customWidth="1"/>
    <col min="15363" max="15363" width="4.375" style="248" customWidth="1"/>
    <col min="15364" max="15364" width="11.875" style="248" customWidth="1"/>
    <col min="15365" max="15365" width="9" style="248" bestFit="1" customWidth="1"/>
    <col min="15366" max="15366" width="11.875" style="248" bestFit="1" customWidth="1"/>
    <col min="15367" max="15367" width="10.125" style="248" customWidth="1"/>
    <col min="15368" max="15368" width="11.625" style="248" customWidth="1"/>
    <col min="15369" max="15369" width="10" style="248" customWidth="1"/>
    <col min="15370" max="15372" width="9" style="248"/>
    <col min="15373" max="15373" width="21" style="248" customWidth="1"/>
    <col min="15374" max="15616" width="9" style="248"/>
    <col min="15617" max="15617" width="3.5" style="248" customWidth="1"/>
    <col min="15618" max="15618" width="22.25" style="248" customWidth="1"/>
    <col min="15619" max="15619" width="4.375" style="248" customWidth="1"/>
    <col min="15620" max="15620" width="11.875" style="248" customWidth="1"/>
    <col min="15621" max="15621" width="9" style="248" bestFit="1" customWidth="1"/>
    <col min="15622" max="15622" width="11.875" style="248" bestFit="1" customWidth="1"/>
    <col min="15623" max="15623" width="10.125" style="248" customWidth="1"/>
    <col min="15624" max="15624" width="11.625" style="248" customWidth="1"/>
    <col min="15625" max="15625" width="10" style="248" customWidth="1"/>
    <col min="15626" max="15628" width="9" style="248"/>
    <col min="15629" max="15629" width="21" style="248" customWidth="1"/>
    <col min="15630" max="15872" width="9" style="248"/>
    <col min="15873" max="15873" width="3.5" style="248" customWidth="1"/>
    <col min="15874" max="15874" width="22.25" style="248" customWidth="1"/>
    <col min="15875" max="15875" width="4.375" style="248" customWidth="1"/>
    <col min="15876" max="15876" width="11.875" style="248" customWidth="1"/>
    <col min="15877" max="15877" width="9" style="248" bestFit="1" customWidth="1"/>
    <col min="15878" max="15878" width="11.875" style="248" bestFit="1" customWidth="1"/>
    <col min="15879" max="15879" width="10.125" style="248" customWidth="1"/>
    <col min="15880" max="15880" width="11.625" style="248" customWidth="1"/>
    <col min="15881" max="15881" width="10" style="248" customWidth="1"/>
    <col min="15882" max="15884" width="9" style="248"/>
    <col min="15885" max="15885" width="21" style="248" customWidth="1"/>
    <col min="15886" max="16128" width="9" style="248"/>
    <col min="16129" max="16129" width="3.5" style="248" customWidth="1"/>
    <col min="16130" max="16130" width="22.25" style="248" customWidth="1"/>
    <col min="16131" max="16131" width="4.375" style="248" customWidth="1"/>
    <col min="16132" max="16132" width="11.875" style="248" customWidth="1"/>
    <col min="16133" max="16133" width="9" style="248" bestFit="1" customWidth="1"/>
    <col min="16134" max="16134" width="11.875" style="248" bestFit="1" customWidth="1"/>
    <col min="16135" max="16135" width="10.125" style="248" customWidth="1"/>
    <col min="16136" max="16136" width="11.625" style="248" customWidth="1"/>
    <col min="16137" max="16137" width="10" style="248" customWidth="1"/>
    <col min="16138" max="16140" width="9" style="248"/>
    <col min="16141" max="16141" width="21" style="248" customWidth="1"/>
    <col min="16142" max="16384" width="9" style="248"/>
  </cols>
  <sheetData>
    <row r="1" spans="1:9">
      <c r="A1" s="329" t="s">
        <v>624</v>
      </c>
      <c r="B1" s="329"/>
      <c r="C1" s="329"/>
      <c r="D1" s="329"/>
      <c r="E1" s="329"/>
      <c r="F1" s="329"/>
      <c r="G1" s="329"/>
      <c r="H1" s="329"/>
      <c r="I1" s="329"/>
    </row>
    <row r="2" spans="1:9">
      <c r="A2" s="242" t="s">
        <v>120</v>
      </c>
      <c r="B2" s="242" t="s">
        <v>17</v>
      </c>
      <c r="C2" s="242" t="s">
        <v>10</v>
      </c>
      <c r="D2" s="242" t="s">
        <v>121</v>
      </c>
      <c r="E2" s="252" t="s">
        <v>122</v>
      </c>
      <c r="F2" s="252" t="s">
        <v>123</v>
      </c>
      <c r="G2" s="252" t="s">
        <v>124</v>
      </c>
      <c r="H2" s="329" t="s">
        <v>19</v>
      </c>
      <c r="I2" s="329"/>
    </row>
    <row r="3" spans="1:9" s="276" customFormat="1">
      <c r="A3" s="177"/>
      <c r="B3" s="245" t="s">
        <v>125</v>
      </c>
      <c r="C3" s="177"/>
      <c r="D3" s="177"/>
      <c r="E3" s="238"/>
      <c r="F3" s="238"/>
      <c r="G3" s="238"/>
      <c r="H3" s="238"/>
      <c r="I3" s="177"/>
    </row>
    <row r="4" spans="1:9" s="276" customFormat="1">
      <c r="A4" s="177">
        <v>1</v>
      </c>
      <c r="B4" s="239" t="s">
        <v>126</v>
      </c>
      <c r="C4" s="177">
        <v>2</v>
      </c>
      <c r="D4" s="177" t="s">
        <v>127</v>
      </c>
      <c r="E4" s="178">
        <v>220000</v>
      </c>
      <c r="F4" s="178">
        <v>220000</v>
      </c>
      <c r="G4" s="175" t="s">
        <v>128</v>
      </c>
      <c r="H4" s="175" t="s">
        <v>468</v>
      </c>
      <c r="I4" s="177" t="s">
        <v>129</v>
      </c>
    </row>
    <row r="5" spans="1:9" s="276" customFormat="1">
      <c r="A5" s="177"/>
      <c r="B5" s="239"/>
      <c r="C5" s="177"/>
      <c r="D5" s="177" t="s">
        <v>130</v>
      </c>
      <c r="E5" s="178">
        <v>90000</v>
      </c>
      <c r="F5" s="178">
        <v>90000</v>
      </c>
      <c r="G5" s="175" t="s">
        <v>128</v>
      </c>
      <c r="H5" s="175" t="s">
        <v>468</v>
      </c>
      <c r="I5" s="177" t="s">
        <v>131</v>
      </c>
    </row>
    <row r="6" spans="1:9" s="276" customFormat="1">
      <c r="A6" s="177">
        <v>2</v>
      </c>
      <c r="B6" s="239" t="s">
        <v>132</v>
      </c>
      <c r="C6" s="177">
        <v>4</v>
      </c>
      <c r="D6" s="177" t="s">
        <v>133</v>
      </c>
      <c r="E6" s="178">
        <v>49500</v>
      </c>
      <c r="F6" s="178">
        <v>49500</v>
      </c>
      <c r="G6" s="175" t="s">
        <v>108</v>
      </c>
      <c r="H6" s="175" t="s">
        <v>468</v>
      </c>
      <c r="I6" s="177" t="s">
        <v>134</v>
      </c>
    </row>
    <row r="7" spans="1:9" s="276" customFormat="1">
      <c r="A7" s="177"/>
      <c r="B7" s="242"/>
      <c r="C7" s="177"/>
      <c r="D7" s="177" t="s">
        <v>135</v>
      </c>
      <c r="E7" s="238">
        <v>49500</v>
      </c>
      <c r="F7" s="238">
        <v>49500</v>
      </c>
      <c r="G7" s="175" t="s">
        <v>108</v>
      </c>
      <c r="H7" s="175" t="s">
        <v>468</v>
      </c>
      <c r="I7" s="177" t="s">
        <v>136</v>
      </c>
    </row>
    <row r="8" spans="1:9" s="276" customFormat="1">
      <c r="A8" s="177"/>
      <c r="B8" s="243"/>
      <c r="C8" s="177"/>
      <c r="D8" s="177" t="s">
        <v>137</v>
      </c>
      <c r="E8" s="238">
        <v>100000</v>
      </c>
      <c r="F8" s="238">
        <v>100000</v>
      </c>
      <c r="G8" s="175" t="s">
        <v>128</v>
      </c>
      <c r="H8" s="175" t="s">
        <v>468</v>
      </c>
      <c r="I8" s="177" t="s">
        <v>138</v>
      </c>
    </row>
    <row r="9" spans="1:9" s="276" customFormat="1">
      <c r="A9" s="177"/>
      <c r="B9" s="239"/>
      <c r="C9" s="177"/>
      <c r="D9" s="177" t="s">
        <v>139</v>
      </c>
      <c r="E9" s="238">
        <v>500000</v>
      </c>
      <c r="F9" s="238">
        <v>500000</v>
      </c>
      <c r="G9" s="175" t="s">
        <v>128</v>
      </c>
      <c r="H9" s="175" t="s">
        <v>670</v>
      </c>
      <c r="I9" s="177" t="s">
        <v>140</v>
      </c>
    </row>
    <row r="10" spans="1:9" s="276" customFormat="1" ht="16.5" thickBot="1">
      <c r="A10" s="177"/>
      <c r="B10" s="239"/>
      <c r="C10" s="177"/>
      <c r="D10" s="177"/>
      <c r="E10" s="252" t="s">
        <v>15</v>
      </c>
      <c r="F10" s="176">
        <f>SUM(F4:F9)</f>
        <v>1009000</v>
      </c>
      <c r="G10" s="238"/>
      <c r="H10" s="238"/>
      <c r="I10" s="177"/>
    </row>
    <row r="11" spans="1:9" s="276" customFormat="1" ht="16.5" thickTop="1">
      <c r="A11" s="177"/>
      <c r="B11" s="245" t="s">
        <v>141</v>
      </c>
      <c r="C11" s="177"/>
      <c r="D11" s="177"/>
      <c r="E11" s="252"/>
      <c r="F11" s="277"/>
      <c r="G11" s="238"/>
      <c r="H11" s="238"/>
      <c r="I11" s="177"/>
    </row>
    <row r="12" spans="1:9" s="276" customFormat="1">
      <c r="A12" s="177">
        <v>1</v>
      </c>
      <c r="B12" s="239" t="s">
        <v>142</v>
      </c>
      <c r="C12" s="177">
        <v>1</v>
      </c>
      <c r="D12" s="177" t="s">
        <v>143</v>
      </c>
      <c r="E12" s="238">
        <v>220825</v>
      </c>
      <c r="F12" s="238">
        <v>220825</v>
      </c>
      <c r="G12" s="175" t="s">
        <v>144</v>
      </c>
      <c r="H12" s="175" t="s">
        <v>469</v>
      </c>
      <c r="I12" s="177"/>
    </row>
    <row r="13" spans="1:9" s="276" customFormat="1">
      <c r="A13" s="177"/>
      <c r="B13" s="239"/>
      <c r="C13" s="177">
        <v>2</v>
      </c>
      <c r="D13" s="177" t="s">
        <v>145</v>
      </c>
      <c r="E13" s="178">
        <v>50000</v>
      </c>
      <c r="F13" s="178">
        <f>E13*C13</f>
        <v>100000</v>
      </c>
      <c r="G13" s="175" t="s">
        <v>144</v>
      </c>
      <c r="H13" s="175" t="s">
        <v>470</v>
      </c>
      <c r="I13" s="177"/>
    </row>
    <row r="14" spans="1:9" s="276" customFormat="1">
      <c r="A14" s="177"/>
      <c r="B14" s="239"/>
      <c r="C14" s="177">
        <v>1</v>
      </c>
      <c r="D14" s="177" t="s">
        <v>146</v>
      </c>
      <c r="E14" s="178">
        <v>50000</v>
      </c>
      <c r="F14" s="178">
        <v>50000</v>
      </c>
      <c r="G14" s="175" t="s">
        <v>144</v>
      </c>
      <c r="H14" s="175" t="s">
        <v>468</v>
      </c>
      <c r="I14" s="177"/>
    </row>
    <row r="15" spans="1:9" s="276" customFormat="1">
      <c r="A15" s="177">
        <v>2</v>
      </c>
      <c r="B15" s="244" t="s">
        <v>147</v>
      </c>
      <c r="C15" s="177">
        <v>1</v>
      </c>
      <c r="D15" s="177" t="s">
        <v>148</v>
      </c>
      <c r="E15" s="238">
        <v>325000</v>
      </c>
      <c r="F15" s="238">
        <v>325000</v>
      </c>
      <c r="G15" s="175" t="s">
        <v>144</v>
      </c>
      <c r="H15" s="175" t="s">
        <v>469</v>
      </c>
      <c r="I15" s="177"/>
    </row>
    <row r="16" spans="1:9" s="276" customFormat="1">
      <c r="A16" s="177"/>
      <c r="B16" s="239"/>
      <c r="C16" s="177">
        <v>1</v>
      </c>
      <c r="D16" s="177" t="s">
        <v>149</v>
      </c>
      <c r="E16" s="238">
        <v>324756</v>
      </c>
      <c r="F16" s="238">
        <v>324756</v>
      </c>
      <c r="G16" s="175" t="s">
        <v>144</v>
      </c>
      <c r="H16" s="175" t="s">
        <v>468</v>
      </c>
      <c r="I16" s="177"/>
    </row>
    <row r="17" spans="1:9" s="276" customFormat="1">
      <c r="A17" s="177"/>
      <c r="B17" s="239"/>
      <c r="C17" s="177">
        <v>1</v>
      </c>
      <c r="D17" s="177" t="s">
        <v>150</v>
      </c>
      <c r="E17" s="238">
        <v>103900</v>
      </c>
      <c r="F17" s="238">
        <v>103900</v>
      </c>
      <c r="G17" s="175" t="s">
        <v>144</v>
      </c>
      <c r="H17" s="175" t="s">
        <v>471</v>
      </c>
      <c r="I17" s="177"/>
    </row>
    <row r="18" spans="1:9" s="276" customFormat="1">
      <c r="A18" s="177"/>
      <c r="B18" s="239"/>
      <c r="C18" s="177">
        <v>1</v>
      </c>
      <c r="D18" s="177" t="s">
        <v>151</v>
      </c>
      <c r="E18" s="238">
        <v>165000</v>
      </c>
      <c r="F18" s="238">
        <v>165000</v>
      </c>
      <c r="G18" s="175" t="s">
        <v>144</v>
      </c>
      <c r="H18" s="175" t="s">
        <v>472</v>
      </c>
      <c r="I18" s="177"/>
    </row>
    <row r="19" spans="1:9" s="276" customFormat="1">
      <c r="A19" s="177"/>
      <c r="B19" s="244"/>
      <c r="C19" s="177">
        <v>1</v>
      </c>
      <c r="D19" s="177" t="s">
        <v>152</v>
      </c>
      <c r="E19" s="238">
        <v>87500</v>
      </c>
      <c r="F19" s="238">
        <v>87500</v>
      </c>
      <c r="G19" s="175" t="s">
        <v>144</v>
      </c>
      <c r="H19" s="175" t="s">
        <v>473</v>
      </c>
      <c r="I19" s="177"/>
    </row>
    <row r="20" spans="1:9" s="276" customFormat="1">
      <c r="A20" s="242"/>
      <c r="B20" s="239"/>
      <c r="C20" s="177">
        <v>1</v>
      </c>
      <c r="D20" s="177" t="s">
        <v>153</v>
      </c>
      <c r="E20" s="238">
        <v>42000</v>
      </c>
      <c r="F20" s="238">
        <v>42000</v>
      </c>
      <c r="G20" s="175" t="s">
        <v>144</v>
      </c>
      <c r="H20" s="175" t="s">
        <v>474</v>
      </c>
      <c r="I20" s="177"/>
    </row>
    <row r="21" spans="1:9" s="276" customFormat="1">
      <c r="A21" s="177"/>
      <c r="B21" s="239"/>
      <c r="C21" s="177">
        <v>1</v>
      </c>
      <c r="D21" s="177" t="s">
        <v>154</v>
      </c>
      <c r="E21" s="178">
        <v>95000</v>
      </c>
      <c r="F21" s="178">
        <v>95000</v>
      </c>
      <c r="G21" s="175" t="s">
        <v>144</v>
      </c>
      <c r="H21" s="175" t="s">
        <v>475</v>
      </c>
      <c r="I21" s="177"/>
    </row>
    <row r="22" spans="1:9" s="276" customFormat="1">
      <c r="A22" s="177"/>
      <c r="B22" s="244"/>
      <c r="C22" s="177">
        <v>1</v>
      </c>
      <c r="D22" s="177" t="s">
        <v>155</v>
      </c>
      <c r="E22" s="238">
        <v>237000</v>
      </c>
      <c r="F22" s="238">
        <v>237000</v>
      </c>
      <c r="G22" s="175" t="s">
        <v>144</v>
      </c>
      <c r="H22" s="175" t="s">
        <v>476</v>
      </c>
      <c r="I22" s="177"/>
    </row>
    <row r="23" spans="1:9">
      <c r="A23" s="177"/>
      <c r="B23" s="239"/>
      <c r="C23" s="177">
        <v>1</v>
      </c>
      <c r="D23" s="177" t="s">
        <v>156</v>
      </c>
      <c r="E23" s="238">
        <v>149000</v>
      </c>
      <c r="F23" s="238">
        <v>149000</v>
      </c>
      <c r="G23" s="175" t="s">
        <v>144</v>
      </c>
      <c r="H23" s="175" t="s">
        <v>477</v>
      </c>
      <c r="I23" s="177"/>
    </row>
    <row r="24" spans="1:9">
      <c r="A24" s="177"/>
      <c r="B24" s="239"/>
      <c r="C24" s="177">
        <v>1</v>
      </c>
      <c r="D24" s="177" t="s">
        <v>157</v>
      </c>
      <c r="E24" s="238">
        <v>188500</v>
      </c>
      <c r="F24" s="238">
        <v>188500</v>
      </c>
      <c r="G24" s="175" t="s">
        <v>144</v>
      </c>
      <c r="H24" s="175" t="s">
        <v>469</v>
      </c>
      <c r="I24" s="177"/>
    </row>
    <row r="25" spans="1:9">
      <c r="A25" s="177"/>
      <c r="B25" s="239"/>
      <c r="C25" s="177">
        <v>1</v>
      </c>
      <c r="D25" s="177" t="s">
        <v>158</v>
      </c>
      <c r="E25" s="178">
        <v>100000</v>
      </c>
      <c r="F25" s="178">
        <v>100000</v>
      </c>
      <c r="G25" s="175" t="s">
        <v>144</v>
      </c>
      <c r="H25" s="175" t="s">
        <v>478</v>
      </c>
      <c r="I25" s="177"/>
    </row>
    <row r="26" spans="1:9">
      <c r="A26" s="177"/>
      <c r="B26" s="239"/>
      <c r="C26" s="177">
        <v>1</v>
      </c>
      <c r="D26" s="177" t="s">
        <v>165</v>
      </c>
      <c r="E26" s="238">
        <v>199000</v>
      </c>
      <c r="F26" s="238">
        <v>199000</v>
      </c>
      <c r="G26" s="175" t="s">
        <v>128</v>
      </c>
      <c r="H26" s="175" t="s">
        <v>479</v>
      </c>
      <c r="I26" s="177"/>
    </row>
    <row r="27" spans="1:9">
      <c r="A27" s="177"/>
      <c r="B27" s="239"/>
      <c r="C27" s="177">
        <v>1</v>
      </c>
      <c r="D27" s="177" t="s">
        <v>166</v>
      </c>
      <c r="E27" s="238">
        <v>192000</v>
      </c>
      <c r="F27" s="238">
        <v>192000</v>
      </c>
      <c r="G27" s="175" t="s">
        <v>167</v>
      </c>
      <c r="H27" s="175"/>
      <c r="I27" s="177"/>
    </row>
    <row r="28" spans="1:9">
      <c r="A28" s="177"/>
      <c r="B28" s="239"/>
      <c r="C28" s="177">
        <v>1</v>
      </c>
      <c r="D28" s="177" t="s">
        <v>499</v>
      </c>
      <c r="E28" s="238">
        <v>201000</v>
      </c>
      <c r="F28" s="238">
        <v>201000</v>
      </c>
      <c r="G28" s="175" t="s">
        <v>144</v>
      </c>
      <c r="H28" s="175" t="s">
        <v>477</v>
      </c>
      <c r="I28" s="177"/>
    </row>
    <row r="29" spans="1:9">
      <c r="A29" s="177"/>
      <c r="B29" s="239"/>
      <c r="C29" s="177">
        <v>1</v>
      </c>
      <c r="D29" s="177" t="s">
        <v>500</v>
      </c>
      <c r="E29" s="238">
        <v>201000</v>
      </c>
      <c r="F29" s="238">
        <v>201000</v>
      </c>
      <c r="G29" s="175" t="s">
        <v>144</v>
      </c>
      <c r="H29" s="175" t="s">
        <v>501</v>
      </c>
      <c r="I29" s="177"/>
    </row>
    <row r="30" spans="1:9">
      <c r="A30" s="177"/>
      <c r="B30" s="239"/>
      <c r="C30" s="177">
        <v>1</v>
      </c>
      <c r="D30" s="177" t="s">
        <v>508</v>
      </c>
      <c r="E30" s="238">
        <v>201000</v>
      </c>
      <c r="F30" s="238">
        <v>201000</v>
      </c>
      <c r="G30" s="175" t="s">
        <v>144</v>
      </c>
      <c r="H30" s="175" t="s">
        <v>475</v>
      </c>
      <c r="I30" s="177"/>
    </row>
    <row r="31" spans="1:9">
      <c r="A31" s="177">
        <v>3</v>
      </c>
      <c r="B31" s="244" t="s">
        <v>492</v>
      </c>
      <c r="C31" s="177">
        <v>1</v>
      </c>
      <c r="D31" s="177" t="s">
        <v>498</v>
      </c>
      <c r="E31" s="238">
        <v>400000</v>
      </c>
      <c r="F31" s="238">
        <v>400000</v>
      </c>
      <c r="G31" s="175" t="s">
        <v>144</v>
      </c>
      <c r="H31" s="175" t="s">
        <v>469</v>
      </c>
      <c r="I31" s="177"/>
    </row>
    <row r="32" spans="1:9">
      <c r="A32" s="177">
        <v>4</v>
      </c>
      <c r="B32" s="244" t="s">
        <v>159</v>
      </c>
      <c r="C32" s="177">
        <v>1</v>
      </c>
      <c r="D32" s="177" t="s">
        <v>160</v>
      </c>
      <c r="E32" s="178">
        <v>3004800</v>
      </c>
      <c r="F32" s="178">
        <v>3004800</v>
      </c>
      <c r="G32" s="175" t="s">
        <v>144</v>
      </c>
      <c r="H32" s="175" t="s">
        <v>459</v>
      </c>
      <c r="I32" s="177"/>
    </row>
    <row r="33" spans="1:10">
      <c r="A33" s="177"/>
      <c r="B33" s="244"/>
      <c r="C33" s="177">
        <v>1</v>
      </c>
      <c r="D33" s="177" t="s">
        <v>480</v>
      </c>
      <c r="E33" s="238">
        <v>100000</v>
      </c>
      <c r="F33" s="238">
        <v>100000</v>
      </c>
      <c r="G33" s="175" t="s">
        <v>128</v>
      </c>
      <c r="H33" s="175" t="s">
        <v>468</v>
      </c>
      <c r="I33" s="177"/>
    </row>
    <row r="34" spans="1:10">
      <c r="A34" s="177"/>
      <c r="B34" s="244"/>
      <c r="C34" s="177">
        <v>1</v>
      </c>
      <c r="D34" s="177" t="s">
        <v>168</v>
      </c>
      <c r="E34" s="238">
        <v>164000</v>
      </c>
      <c r="F34" s="238">
        <v>164000</v>
      </c>
      <c r="G34" s="175" t="s">
        <v>128</v>
      </c>
      <c r="H34" s="175" t="s">
        <v>459</v>
      </c>
      <c r="I34" s="177"/>
    </row>
    <row r="35" spans="1:10">
      <c r="A35" s="177">
        <v>5</v>
      </c>
      <c r="B35" s="244" t="s">
        <v>161</v>
      </c>
      <c r="C35" s="177">
        <v>1</v>
      </c>
      <c r="D35" s="177" t="s">
        <v>162</v>
      </c>
      <c r="E35" s="238">
        <v>95000</v>
      </c>
      <c r="F35" s="238">
        <v>95000</v>
      </c>
      <c r="G35" s="175" t="s">
        <v>144</v>
      </c>
      <c r="H35" s="175" t="s">
        <v>459</v>
      </c>
      <c r="I35" s="177"/>
    </row>
    <row r="36" spans="1:10">
      <c r="A36" s="177">
        <v>6</v>
      </c>
      <c r="B36" s="244" t="s">
        <v>163</v>
      </c>
      <c r="C36" s="177">
        <v>1</v>
      </c>
      <c r="D36" s="177" t="s">
        <v>164</v>
      </c>
      <c r="E36" s="238">
        <v>109500</v>
      </c>
      <c r="F36" s="238">
        <v>109500</v>
      </c>
      <c r="G36" s="175" t="s">
        <v>144</v>
      </c>
      <c r="H36" s="175" t="s">
        <v>473</v>
      </c>
      <c r="I36" s="177"/>
    </row>
    <row r="37" spans="1:10">
      <c r="A37" s="177">
        <v>7</v>
      </c>
      <c r="B37" s="244" t="s">
        <v>493</v>
      </c>
      <c r="C37" s="177">
        <v>1</v>
      </c>
      <c r="D37" s="177" t="s">
        <v>494</v>
      </c>
      <c r="E37" s="238">
        <v>175000</v>
      </c>
      <c r="F37" s="238">
        <v>175000</v>
      </c>
      <c r="G37" s="175" t="s">
        <v>128</v>
      </c>
      <c r="H37" s="175" t="s">
        <v>497</v>
      </c>
      <c r="I37" s="177"/>
      <c r="J37" s="278"/>
    </row>
    <row r="38" spans="1:10">
      <c r="A38" s="177">
        <v>8</v>
      </c>
      <c r="B38" s="244" t="s">
        <v>495</v>
      </c>
      <c r="C38" s="177">
        <v>1</v>
      </c>
      <c r="D38" s="177" t="s">
        <v>496</v>
      </c>
      <c r="E38" s="238">
        <v>119500</v>
      </c>
      <c r="F38" s="238">
        <v>119500</v>
      </c>
      <c r="G38" s="175" t="s">
        <v>128</v>
      </c>
      <c r="H38" s="175" t="s">
        <v>497</v>
      </c>
      <c r="I38" s="177"/>
      <c r="J38" s="278"/>
    </row>
    <row r="39" spans="1:10">
      <c r="A39" s="177">
        <v>9</v>
      </c>
      <c r="B39" s="244" t="s">
        <v>509</v>
      </c>
      <c r="C39" s="177">
        <v>1</v>
      </c>
      <c r="D39" s="177" t="s">
        <v>502</v>
      </c>
      <c r="E39" s="251">
        <v>179000</v>
      </c>
      <c r="F39" s="251">
        <v>179000</v>
      </c>
      <c r="G39" s="175" t="s">
        <v>144</v>
      </c>
      <c r="H39" s="175" t="s">
        <v>503</v>
      </c>
      <c r="I39" s="177"/>
      <c r="J39" s="278"/>
    </row>
    <row r="40" spans="1:10">
      <c r="A40" s="177">
        <v>10</v>
      </c>
      <c r="B40" s="244" t="s">
        <v>712</v>
      </c>
      <c r="C40" s="177">
        <v>1</v>
      </c>
      <c r="D40" s="177" t="s">
        <v>713</v>
      </c>
      <c r="E40" s="251">
        <v>5300000</v>
      </c>
      <c r="F40" s="251">
        <v>5300000</v>
      </c>
      <c r="G40" s="175" t="s">
        <v>144</v>
      </c>
      <c r="H40" s="175" t="s">
        <v>471</v>
      </c>
      <c r="I40" s="177"/>
      <c r="J40" s="278"/>
    </row>
    <row r="41" spans="1:10">
      <c r="A41" s="177">
        <v>11</v>
      </c>
      <c r="B41" s="244" t="s">
        <v>712</v>
      </c>
      <c r="C41" s="177">
        <v>1</v>
      </c>
      <c r="D41" s="177" t="s">
        <v>714</v>
      </c>
      <c r="E41" s="251">
        <v>5300000</v>
      </c>
      <c r="F41" s="251">
        <v>5300000</v>
      </c>
      <c r="G41" s="175" t="s">
        <v>144</v>
      </c>
      <c r="H41" s="175" t="s">
        <v>468</v>
      </c>
      <c r="I41" s="177"/>
      <c r="J41" s="278"/>
    </row>
    <row r="42" spans="1:10" ht="16.5" thickBot="1">
      <c r="A42" s="177"/>
      <c r="B42" s="244"/>
      <c r="C42" s="177"/>
      <c r="D42" s="177"/>
      <c r="E42" s="252" t="s">
        <v>15</v>
      </c>
      <c r="F42" s="176">
        <f>SUM(F12:F41)</f>
        <v>18129281</v>
      </c>
      <c r="G42" s="175"/>
      <c r="H42" s="175"/>
      <c r="I42" s="177"/>
      <c r="J42" s="278"/>
    </row>
    <row r="43" spans="1:10" ht="16.5" thickTop="1">
      <c r="A43" s="177"/>
      <c r="B43" s="244"/>
      <c r="C43" s="177"/>
      <c r="D43" s="177"/>
      <c r="E43" s="252"/>
      <c r="F43" s="250"/>
      <c r="G43" s="175"/>
      <c r="H43" s="175"/>
      <c r="I43" s="177"/>
      <c r="J43" s="278"/>
    </row>
    <row r="44" spans="1:10">
      <c r="A44" s="177">
        <v>12</v>
      </c>
      <c r="B44" s="244" t="s">
        <v>169</v>
      </c>
      <c r="C44" s="177">
        <v>1</v>
      </c>
      <c r="D44" s="177" t="s">
        <v>170</v>
      </c>
      <c r="E44" s="175">
        <v>1249000</v>
      </c>
      <c r="F44" s="238">
        <v>1249000</v>
      </c>
      <c r="G44" s="175" t="s">
        <v>106</v>
      </c>
      <c r="H44" s="175" t="s">
        <v>459</v>
      </c>
      <c r="I44" s="177"/>
      <c r="J44" s="278"/>
    </row>
    <row r="45" spans="1:10">
      <c r="A45" s="177">
        <v>13</v>
      </c>
      <c r="B45" s="239" t="s">
        <v>504</v>
      </c>
      <c r="C45" s="177">
        <v>1</v>
      </c>
      <c r="D45" s="177" t="s">
        <v>506</v>
      </c>
      <c r="E45" s="180">
        <v>1520000</v>
      </c>
      <c r="F45" s="180">
        <v>1520000</v>
      </c>
      <c r="G45" s="175" t="s">
        <v>106</v>
      </c>
      <c r="H45" s="175" t="s">
        <v>510</v>
      </c>
      <c r="I45" s="177"/>
      <c r="J45" s="278"/>
    </row>
    <row r="46" spans="1:10">
      <c r="A46" s="177">
        <v>14</v>
      </c>
      <c r="B46" s="239" t="s">
        <v>511</v>
      </c>
      <c r="C46" s="177">
        <v>1</v>
      </c>
      <c r="D46" s="177" t="s">
        <v>507</v>
      </c>
      <c r="E46" s="180">
        <v>420000</v>
      </c>
      <c r="F46" s="180">
        <v>420000</v>
      </c>
      <c r="G46" s="175" t="s">
        <v>106</v>
      </c>
      <c r="H46" s="175" t="s">
        <v>468</v>
      </c>
      <c r="I46" s="177"/>
      <c r="J46" s="278"/>
    </row>
    <row r="47" spans="1:10">
      <c r="A47" s="177">
        <v>15</v>
      </c>
      <c r="B47" s="239" t="s">
        <v>505</v>
      </c>
      <c r="C47" s="177">
        <v>1</v>
      </c>
      <c r="D47" s="177" t="s">
        <v>512</v>
      </c>
      <c r="E47" s="180">
        <v>642000</v>
      </c>
      <c r="F47" s="180">
        <v>642000</v>
      </c>
      <c r="G47" s="175" t="s">
        <v>106</v>
      </c>
      <c r="H47" s="175" t="s">
        <v>459</v>
      </c>
      <c r="I47" s="177"/>
      <c r="J47" s="278"/>
    </row>
    <row r="48" spans="1:10" ht="16.5" thickBot="1">
      <c r="A48" s="177"/>
      <c r="B48" s="244"/>
      <c r="C48" s="177"/>
      <c r="D48" s="177"/>
      <c r="E48" s="252" t="s">
        <v>15</v>
      </c>
      <c r="F48" s="176">
        <f>SUM(F44:F47)</f>
        <v>3831000</v>
      </c>
      <c r="G48" s="175"/>
      <c r="H48" s="175"/>
      <c r="I48" s="177"/>
      <c r="J48" s="278"/>
    </row>
    <row r="49" spans="1:10" ht="16.5" thickTop="1">
      <c r="A49" s="177"/>
      <c r="B49" s="244"/>
      <c r="C49" s="177"/>
      <c r="D49" s="177"/>
      <c r="E49" s="252"/>
      <c r="F49" s="277"/>
      <c r="G49" s="175"/>
      <c r="H49" s="175"/>
      <c r="I49" s="177"/>
      <c r="J49" s="278"/>
    </row>
    <row r="50" spans="1:10">
      <c r="A50" s="177"/>
      <c r="B50" s="245" t="s">
        <v>513</v>
      </c>
      <c r="C50" s="177"/>
      <c r="D50" s="177"/>
      <c r="E50" s="238"/>
      <c r="F50" s="237"/>
      <c r="G50" s="175"/>
      <c r="H50" s="175"/>
      <c r="I50" s="177"/>
    </row>
    <row r="51" spans="1:10">
      <c r="A51" s="177">
        <v>1</v>
      </c>
      <c r="B51" s="239" t="s">
        <v>514</v>
      </c>
      <c r="C51" s="177">
        <v>1</v>
      </c>
      <c r="D51" s="177" t="s">
        <v>515</v>
      </c>
      <c r="E51" s="178">
        <v>399000</v>
      </c>
      <c r="F51" s="178">
        <v>399000</v>
      </c>
      <c r="G51" s="175" t="s">
        <v>128</v>
      </c>
      <c r="H51" s="177" t="s">
        <v>417</v>
      </c>
      <c r="I51" s="177"/>
    </row>
    <row r="52" spans="1:10">
      <c r="A52" s="177">
        <v>2</v>
      </c>
      <c r="B52" s="239" t="s">
        <v>174</v>
      </c>
      <c r="C52" s="177">
        <v>1</v>
      </c>
      <c r="D52" s="177" t="s">
        <v>175</v>
      </c>
      <c r="E52" s="178">
        <v>595000</v>
      </c>
      <c r="F52" s="178">
        <v>595000</v>
      </c>
      <c r="G52" s="175" t="s">
        <v>144</v>
      </c>
      <c r="H52" s="177" t="s">
        <v>516</v>
      </c>
      <c r="I52" s="177"/>
    </row>
    <row r="53" spans="1:10">
      <c r="A53" s="177">
        <v>3</v>
      </c>
      <c r="B53" s="239" t="s">
        <v>176</v>
      </c>
      <c r="C53" s="177">
        <v>1</v>
      </c>
      <c r="D53" s="177" t="s">
        <v>153</v>
      </c>
      <c r="E53" s="178">
        <v>1479000</v>
      </c>
      <c r="F53" s="178">
        <v>1479000</v>
      </c>
      <c r="G53" s="175" t="s">
        <v>167</v>
      </c>
      <c r="H53" s="177" t="s">
        <v>516</v>
      </c>
      <c r="I53" s="177"/>
    </row>
    <row r="54" spans="1:10">
      <c r="A54" s="177">
        <v>4</v>
      </c>
      <c r="B54" s="239" t="s">
        <v>177</v>
      </c>
      <c r="C54" s="177">
        <v>1</v>
      </c>
      <c r="D54" s="177" t="s">
        <v>178</v>
      </c>
      <c r="E54" s="238">
        <v>32000</v>
      </c>
      <c r="F54" s="238">
        <v>32000</v>
      </c>
      <c r="G54" s="175" t="s">
        <v>144</v>
      </c>
      <c r="H54" s="177" t="s">
        <v>516</v>
      </c>
      <c r="I54" s="177"/>
    </row>
    <row r="55" spans="1:10">
      <c r="A55" s="177"/>
      <c r="B55" s="239"/>
      <c r="C55" s="177">
        <v>1</v>
      </c>
      <c r="D55" s="177" t="s">
        <v>181</v>
      </c>
      <c r="E55" s="251">
        <v>36000</v>
      </c>
      <c r="F55" s="251">
        <v>36000</v>
      </c>
      <c r="G55" s="175" t="s">
        <v>128</v>
      </c>
      <c r="H55" s="175" t="s">
        <v>417</v>
      </c>
      <c r="I55" s="177"/>
    </row>
    <row r="56" spans="1:10">
      <c r="A56" s="177">
        <v>5</v>
      </c>
      <c r="B56" s="239" t="s">
        <v>179</v>
      </c>
      <c r="C56" s="177">
        <v>1</v>
      </c>
      <c r="D56" s="177" t="s">
        <v>180</v>
      </c>
      <c r="E56" s="238">
        <v>2689500</v>
      </c>
      <c r="F56" s="238">
        <v>2689500</v>
      </c>
      <c r="G56" s="175" t="s">
        <v>167</v>
      </c>
      <c r="H56" s="175" t="s">
        <v>516</v>
      </c>
      <c r="I56" s="177"/>
    </row>
    <row r="57" spans="1:10">
      <c r="A57" s="177">
        <v>6</v>
      </c>
      <c r="B57" s="239" t="s">
        <v>182</v>
      </c>
      <c r="C57" s="177">
        <v>1</v>
      </c>
      <c r="D57" s="177" t="s">
        <v>183</v>
      </c>
      <c r="E57" s="238">
        <v>2288000</v>
      </c>
      <c r="F57" s="238">
        <v>2288000</v>
      </c>
      <c r="G57" s="175" t="s">
        <v>167</v>
      </c>
      <c r="H57" s="175" t="s">
        <v>417</v>
      </c>
      <c r="I57" s="177"/>
    </row>
    <row r="58" spans="1:10" ht="16.5" thickBot="1">
      <c r="A58" s="177"/>
      <c r="B58" s="239"/>
      <c r="C58" s="177"/>
      <c r="D58" s="177"/>
      <c r="E58" s="252" t="s">
        <v>15</v>
      </c>
      <c r="F58" s="181">
        <f>SUM(F51:F57)</f>
        <v>7518500</v>
      </c>
      <c r="G58" s="175"/>
      <c r="H58" s="175"/>
      <c r="I58" s="177"/>
    </row>
    <row r="59" spans="1:10" ht="16.5" thickTop="1">
      <c r="A59" s="177"/>
      <c r="B59" s="245" t="s">
        <v>184</v>
      </c>
      <c r="C59" s="177"/>
      <c r="D59" s="177"/>
      <c r="E59" s="238"/>
      <c r="F59" s="236"/>
      <c r="G59" s="175"/>
      <c r="H59" s="175"/>
      <c r="I59" s="177"/>
    </row>
    <row r="60" spans="1:10">
      <c r="A60" s="177">
        <v>1</v>
      </c>
      <c r="B60" s="239" t="s">
        <v>517</v>
      </c>
      <c r="C60" s="177">
        <v>28</v>
      </c>
      <c r="D60" s="177" t="s">
        <v>518</v>
      </c>
      <c r="E60" s="251">
        <v>2900</v>
      </c>
      <c r="F60" s="251">
        <v>11600</v>
      </c>
      <c r="G60" s="175" t="s">
        <v>106</v>
      </c>
      <c r="H60" s="177" t="s">
        <v>519</v>
      </c>
      <c r="I60" s="177"/>
    </row>
    <row r="61" spans="1:10">
      <c r="A61" s="177"/>
      <c r="B61" s="239"/>
      <c r="C61" s="177"/>
      <c r="D61" s="177" t="s">
        <v>520</v>
      </c>
      <c r="E61" s="251">
        <v>2900</v>
      </c>
      <c r="F61" s="251">
        <v>11600</v>
      </c>
      <c r="G61" s="175" t="s">
        <v>106</v>
      </c>
      <c r="H61" s="177" t="s">
        <v>521</v>
      </c>
      <c r="I61" s="177"/>
    </row>
    <row r="62" spans="1:10">
      <c r="A62" s="177"/>
      <c r="B62" s="239"/>
      <c r="C62" s="177"/>
      <c r="D62" s="177" t="s">
        <v>522</v>
      </c>
      <c r="E62" s="251">
        <v>2900</v>
      </c>
      <c r="F62" s="251">
        <v>11600</v>
      </c>
      <c r="G62" s="175" t="s">
        <v>106</v>
      </c>
      <c r="H62" s="177" t="s">
        <v>523</v>
      </c>
      <c r="I62" s="177"/>
    </row>
    <row r="63" spans="1:10">
      <c r="A63" s="177"/>
      <c r="B63" s="239"/>
      <c r="C63" s="177"/>
      <c r="D63" s="177" t="s">
        <v>524</v>
      </c>
      <c r="E63" s="251">
        <v>2900</v>
      </c>
      <c r="F63" s="251">
        <v>11600</v>
      </c>
      <c r="G63" s="175" t="s">
        <v>106</v>
      </c>
      <c r="H63" s="177" t="s">
        <v>525</v>
      </c>
      <c r="I63" s="177"/>
    </row>
    <row r="64" spans="1:10">
      <c r="A64" s="177"/>
      <c r="B64" s="239"/>
      <c r="C64" s="177"/>
      <c r="D64" s="177" t="s">
        <v>526</v>
      </c>
      <c r="E64" s="251">
        <v>2900</v>
      </c>
      <c r="F64" s="251">
        <v>11600</v>
      </c>
      <c r="G64" s="175" t="s">
        <v>106</v>
      </c>
      <c r="H64" s="177" t="s">
        <v>527</v>
      </c>
      <c r="I64" s="177"/>
    </row>
    <row r="65" spans="1:9">
      <c r="A65" s="177"/>
      <c r="B65" s="239"/>
      <c r="C65" s="177"/>
      <c r="D65" s="177" t="s">
        <v>528</v>
      </c>
      <c r="E65" s="251">
        <v>2900</v>
      </c>
      <c r="F65" s="251">
        <v>11600</v>
      </c>
      <c r="G65" s="175" t="s">
        <v>106</v>
      </c>
      <c r="H65" s="177" t="s">
        <v>529</v>
      </c>
      <c r="I65" s="177"/>
    </row>
    <row r="66" spans="1:9">
      <c r="A66" s="177"/>
      <c r="B66" s="239"/>
      <c r="C66" s="177"/>
      <c r="D66" s="177" t="s">
        <v>530</v>
      </c>
      <c r="E66" s="251">
        <v>2900</v>
      </c>
      <c r="F66" s="251">
        <v>11600</v>
      </c>
      <c r="G66" s="175" t="s">
        <v>106</v>
      </c>
      <c r="H66" s="177" t="s">
        <v>531</v>
      </c>
      <c r="I66" s="177"/>
    </row>
    <row r="67" spans="1:9">
      <c r="A67" s="177"/>
      <c r="B67" s="239"/>
      <c r="C67" s="177">
        <v>16</v>
      </c>
      <c r="D67" s="177" t="s">
        <v>532</v>
      </c>
      <c r="E67" s="180">
        <v>3500</v>
      </c>
      <c r="F67" s="180">
        <v>7000</v>
      </c>
      <c r="G67" s="175" t="s">
        <v>106</v>
      </c>
      <c r="H67" s="177" t="s">
        <v>519</v>
      </c>
      <c r="I67" s="177"/>
    </row>
    <row r="68" spans="1:9">
      <c r="A68" s="177"/>
      <c r="B68" s="239"/>
      <c r="C68" s="177"/>
      <c r="D68" s="177" t="s">
        <v>533</v>
      </c>
      <c r="E68" s="180">
        <v>3500</v>
      </c>
      <c r="F68" s="180">
        <v>3500</v>
      </c>
      <c r="G68" s="175" t="s">
        <v>106</v>
      </c>
      <c r="H68" s="177" t="s">
        <v>525</v>
      </c>
      <c r="I68" s="177"/>
    </row>
    <row r="69" spans="1:9">
      <c r="A69" s="177"/>
      <c r="B69" s="239"/>
      <c r="C69" s="177"/>
      <c r="D69" s="177" t="s">
        <v>534</v>
      </c>
      <c r="E69" s="180">
        <v>3500</v>
      </c>
      <c r="F69" s="180">
        <v>21000</v>
      </c>
      <c r="G69" s="175" t="s">
        <v>106</v>
      </c>
      <c r="H69" s="177" t="s">
        <v>527</v>
      </c>
      <c r="I69" s="177"/>
    </row>
    <row r="70" spans="1:9">
      <c r="A70" s="177"/>
      <c r="B70" s="239"/>
      <c r="C70" s="177"/>
      <c r="D70" s="177" t="s">
        <v>715</v>
      </c>
      <c r="E70" s="180">
        <v>3500</v>
      </c>
      <c r="F70" s="180">
        <v>10500</v>
      </c>
      <c r="G70" s="175" t="s">
        <v>106</v>
      </c>
      <c r="H70" s="177" t="s">
        <v>529</v>
      </c>
      <c r="I70" s="177"/>
    </row>
    <row r="71" spans="1:9">
      <c r="A71" s="177"/>
      <c r="B71" s="239"/>
      <c r="C71" s="177"/>
      <c r="D71" s="177" t="s">
        <v>535</v>
      </c>
      <c r="E71" s="180">
        <v>3500</v>
      </c>
      <c r="F71" s="180">
        <v>7000</v>
      </c>
      <c r="G71" s="175" t="s">
        <v>106</v>
      </c>
      <c r="H71" s="177" t="s">
        <v>536</v>
      </c>
      <c r="I71" s="177"/>
    </row>
    <row r="72" spans="1:9">
      <c r="A72" s="177"/>
      <c r="B72" s="239"/>
      <c r="C72" s="177"/>
      <c r="D72" s="177" t="s">
        <v>537</v>
      </c>
      <c r="E72" s="180">
        <v>3500</v>
      </c>
      <c r="F72" s="180">
        <v>7000</v>
      </c>
      <c r="G72" s="175" t="s">
        <v>106</v>
      </c>
      <c r="H72" s="177" t="s">
        <v>523</v>
      </c>
      <c r="I72" s="177"/>
    </row>
    <row r="73" spans="1:9">
      <c r="A73" s="177">
        <v>2</v>
      </c>
      <c r="B73" s="239" t="s">
        <v>185</v>
      </c>
      <c r="C73" s="177">
        <v>7</v>
      </c>
      <c r="D73" s="177" t="s">
        <v>538</v>
      </c>
      <c r="E73" s="251">
        <v>2900</v>
      </c>
      <c r="F73" s="251">
        <v>2900</v>
      </c>
      <c r="G73" s="175" t="s">
        <v>106</v>
      </c>
      <c r="H73" s="177" t="s">
        <v>519</v>
      </c>
      <c r="I73" s="177"/>
    </row>
    <row r="74" spans="1:9">
      <c r="A74" s="177"/>
      <c r="B74" s="239"/>
      <c r="C74" s="177"/>
      <c r="D74" s="177" t="s">
        <v>539</v>
      </c>
      <c r="E74" s="251">
        <v>2900</v>
      </c>
      <c r="F74" s="251">
        <v>2900</v>
      </c>
      <c r="G74" s="175" t="s">
        <v>106</v>
      </c>
      <c r="H74" s="177" t="s">
        <v>536</v>
      </c>
      <c r="I74" s="177"/>
    </row>
    <row r="75" spans="1:9">
      <c r="A75" s="177"/>
      <c r="B75" s="239"/>
      <c r="C75" s="177"/>
      <c r="D75" s="177" t="s">
        <v>540</v>
      </c>
      <c r="E75" s="251">
        <v>2900</v>
      </c>
      <c r="F75" s="251">
        <v>2900</v>
      </c>
      <c r="G75" s="175" t="s">
        <v>106</v>
      </c>
      <c r="H75" s="177" t="s">
        <v>541</v>
      </c>
      <c r="I75" s="177"/>
    </row>
    <row r="76" spans="1:9">
      <c r="A76" s="177"/>
      <c r="B76" s="239"/>
      <c r="C76" s="177"/>
      <c r="D76" s="177" t="s">
        <v>542</v>
      </c>
      <c r="E76" s="251">
        <v>2900</v>
      </c>
      <c r="F76" s="251">
        <v>2900</v>
      </c>
      <c r="G76" s="175" t="s">
        <v>106</v>
      </c>
      <c r="H76" s="177" t="s">
        <v>543</v>
      </c>
      <c r="I76" s="177"/>
    </row>
    <row r="77" spans="1:9">
      <c r="A77" s="177"/>
      <c r="B77" s="239"/>
      <c r="C77" s="177"/>
      <c r="D77" s="177" t="s">
        <v>544</v>
      </c>
      <c r="E77" s="251">
        <v>2900</v>
      </c>
      <c r="F77" s="251">
        <v>2900</v>
      </c>
      <c r="G77" s="175" t="s">
        <v>106</v>
      </c>
      <c r="H77" s="177" t="s">
        <v>527</v>
      </c>
      <c r="I77" s="177"/>
    </row>
    <row r="78" spans="1:9">
      <c r="A78" s="177"/>
      <c r="B78" s="239"/>
      <c r="C78" s="177"/>
      <c r="D78" s="177" t="s">
        <v>545</v>
      </c>
      <c r="E78" s="251">
        <v>2900</v>
      </c>
      <c r="F78" s="251">
        <v>2900</v>
      </c>
      <c r="G78" s="175" t="s">
        <v>106</v>
      </c>
      <c r="H78" s="177" t="s">
        <v>546</v>
      </c>
      <c r="I78" s="177"/>
    </row>
    <row r="79" spans="1:9">
      <c r="A79" s="177"/>
      <c r="B79" s="239"/>
      <c r="C79" s="177"/>
      <c r="D79" s="177" t="s">
        <v>547</v>
      </c>
      <c r="E79" s="251">
        <v>2900</v>
      </c>
      <c r="F79" s="251">
        <v>2900</v>
      </c>
      <c r="G79" s="175" t="s">
        <v>106</v>
      </c>
      <c r="H79" s="177" t="s">
        <v>531</v>
      </c>
      <c r="I79" s="177"/>
    </row>
    <row r="80" spans="1:9">
      <c r="A80" s="177"/>
      <c r="B80" s="239"/>
      <c r="C80" s="177">
        <v>4</v>
      </c>
      <c r="D80" s="177" t="s">
        <v>548</v>
      </c>
      <c r="E80" s="251">
        <v>3500</v>
      </c>
      <c r="F80" s="251">
        <v>3500</v>
      </c>
      <c r="G80" s="175" t="s">
        <v>106</v>
      </c>
      <c r="H80" s="177" t="s">
        <v>519</v>
      </c>
      <c r="I80" s="177"/>
    </row>
    <row r="81" spans="1:9">
      <c r="A81" s="177"/>
      <c r="B81" s="239"/>
      <c r="C81" s="177"/>
      <c r="D81" s="177" t="s">
        <v>549</v>
      </c>
      <c r="E81" s="251">
        <v>3500</v>
      </c>
      <c r="F81" s="251">
        <v>3500</v>
      </c>
      <c r="G81" s="175" t="s">
        <v>106</v>
      </c>
      <c r="H81" s="177" t="s">
        <v>527</v>
      </c>
      <c r="I81" s="177"/>
    </row>
    <row r="82" spans="1:9">
      <c r="A82" s="177"/>
      <c r="B82" s="239"/>
      <c r="C82" s="177"/>
      <c r="D82" s="177" t="s">
        <v>669</v>
      </c>
      <c r="E82" s="251">
        <v>3500</v>
      </c>
      <c r="F82" s="251">
        <v>3500</v>
      </c>
      <c r="G82" s="175"/>
      <c r="H82" s="177"/>
      <c r="I82" s="177"/>
    </row>
    <row r="83" spans="1:9">
      <c r="A83" s="177"/>
      <c r="B83" s="239"/>
      <c r="C83" s="177"/>
      <c r="D83" s="177" t="s">
        <v>550</v>
      </c>
      <c r="E83" s="251">
        <v>3500</v>
      </c>
      <c r="F83" s="251">
        <v>3500</v>
      </c>
      <c r="G83" s="175" t="s">
        <v>106</v>
      </c>
      <c r="H83" s="177" t="s">
        <v>536</v>
      </c>
      <c r="I83" s="177"/>
    </row>
    <row r="84" spans="1:9" ht="16.5" thickBot="1">
      <c r="A84" s="177"/>
      <c r="B84" s="239"/>
      <c r="C84" s="177"/>
      <c r="D84" s="177"/>
      <c r="E84" s="252" t="s">
        <v>15</v>
      </c>
      <c r="F84" s="176">
        <f>SUM(F60:F83)</f>
        <v>171500</v>
      </c>
      <c r="G84" s="175"/>
      <c r="H84" s="175"/>
      <c r="I84" s="177"/>
    </row>
    <row r="85" spans="1:9" ht="16.5" thickTop="1">
      <c r="A85" s="177"/>
      <c r="B85" s="245" t="s">
        <v>186</v>
      </c>
      <c r="C85" s="177"/>
      <c r="D85" s="177"/>
      <c r="E85" s="178"/>
      <c r="F85" s="249"/>
      <c r="G85" s="175"/>
      <c r="H85" s="175"/>
      <c r="I85" s="177"/>
    </row>
    <row r="86" spans="1:9">
      <c r="A86" s="177">
        <v>1</v>
      </c>
      <c r="B86" s="239" t="s">
        <v>187</v>
      </c>
      <c r="C86" s="177">
        <v>1</v>
      </c>
      <c r="D86" s="177" t="s">
        <v>188</v>
      </c>
      <c r="E86" s="238">
        <v>1500</v>
      </c>
      <c r="F86" s="238">
        <v>1500</v>
      </c>
      <c r="G86" s="175" t="s">
        <v>128</v>
      </c>
      <c r="H86" s="175" t="s">
        <v>486</v>
      </c>
      <c r="I86" s="239"/>
    </row>
    <row r="87" spans="1:9">
      <c r="A87" s="177"/>
      <c r="B87" s="239"/>
      <c r="C87" s="177">
        <v>1</v>
      </c>
      <c r="D87" s="177" t="s">
        <v>189</v>
      </c>
      <c r="E87" s="238">
        <v>1500</v>
      </c>
      <c r="F87" s="238">
        <v>1500</v>
      </c>
      <c r="G87" s="175" t="s">
        <v>128</v>
      </c>
      <c r="H87" s="175" t="s">
        <v>486</v>
      </c>
      <c r="I87" s="239"/>
    </row>
    <row r="88" spans="1:9">
      <c r="A88" s="177"/>
      <c r="B88" s="239"/>
      <c r="C88" s="177">
        <v>1</v>
      </c>
      <c r="D88" s="177" t="s">
        <v>190</v>
      </c>
      <c r="E88" s="238">
        <v>3000</v>
      </c>
      <c r="F88" s="238">
        <v>3000</v>
      </c>
      <c r="G88" s="175" t="s">
        <v>128</v>
      </c>
      <c r="H88" s="175" t="s">
        <v>486</v>
      </c>
      <c r="I88" s="239"/>
    </row>
    <row r="89" spans="1:9">
      <c r="A89" s="177"/>
      <c r="B89" s="239"/>
      <c r="C89" s="177">
        <v>1</v>
      </c>
      <c r="D89" s="177" t="s">
        <v>191</v>
      </c>
      <c r="E89" s="238">
        <v>3000</v>
      </c>
      <c r="F89" s="238">
        <v>3000</v>
      </c>
      <c r="G89" s="175" t="s">
        <v>128</v>
      </c>
      <c r="H89" s="175" t="s">
        <v>486</v>
      </c>
      <c r="I89" s="239"/>
    </row>
    <row r="90" spans="1:9">
      <c r="A90" s="177"/>
      <c r="B90" s="239"/>
      <c r="C90" s="177">
        <v>1</v>
      </c>
      <c r="D90" s="177" t="s">
        <v>192</v>
      </c>
      <c r="E90" s="238">
        <v>3000</v>
      </c>
      <c r="F90" s="238">
        <v>3000</v>
      </c>
      <c r="G90" s="175" t="s">
        <v>128</v>
      </c>
      <c r="H90" s="175" t="s">
        <v>487</v>
      </c>
      <c r="I90" s="239"/>
    </row>
    <row r="91" spans="1:9">
      <c r="A91" s="177"/>
      <c r="B91" s="239"/>
      <c r="C91" s="177">
        <v>1</v>
      </c>
      <c r="D91" s="177" t="s">
        <v>193</v>
      </c>
      <c r="E91" s="238">
        <v>3000</v>
      </c>
      <c r="F91" s="238">
        <v>3000</v>
      </c>
      <c r="G91" s="175" t="s">
        <v>128</v>
      </c>
      <c r="H91" s="175" t="s">
        <v>488</v>
      </c>
      <c r="I91" s="239"/>
    </row>
    <row r="92" spans="1:9">
      <c r="A92" s="177"/>
      <c r="B92" s="239"/>
      <c r="C92" s="177">
        <v>1</v>
      </c>
      <c r="D92" s="177" t="s">
        <v>194</v>
      </c>
      <c r="E92" s="238">
        <v>3000</v>
      </c>
      <c r="F92" s="238">
        <v>3000</v>
      </c>
      <c r="G92" s="175" t="s">
        <v>128</v>
      </c>
      <c r="H92" s="175" t="s">
        <v>488</v>
      </c>
      <c r="I92" s="239"/>
    </row>
    <row r="93" spans="1:9">
      <c r="A93" s="177"/>
      <c r="B93" s="239"/>
      <c r="C93" s="177">
        <v>1</v>
      </c>
      <c r="D93" s="177" t="s">
        <v>195</v>
      </c>
      <c r="E93" s="238">
        <v>3500</v>
      </c>
      <c r="F93" s="238">
        <v>3500</v>
      </c>
      <c r="G93" s="175" t="s">
        <v>128</v>
      </c>
      <c r="H93" s="175" t="s">
        <v>486</v>
      </c>
      <c r="I93" s="239"/>
    </row>
    <row r="94" spans="1:9">
      <c r="A94" s="177"/>
      <c r="B94" s="239"/>
      <c r="C94" s="177">
        <v>1</v>
      </c>
      <c r="D94" s="177" t="s">
        <v>196</v>
      </c>
      <c r="E94" s="238">
        <v>3500</v>
      </c>
      <c r="F94" s="238">
        <v>3500</v>
      </c>
      <c r="G94" s="175" t="s">
        <v>128</v>
      </c>
      <c r="H94" s="175" t="s">
        <v>486</v>
      </c>
      <c r="I94" s="239"/>
    </row>
    <row r="95" spans="1:9">
      <c r="A95" s="177"/>
      <c r="B95" s="239"/>
      <c r="C95" s="177">
        <v>1</v>
      </c>
      <c r="D95" s="177" t="s">
        <v>197</v>
      </c>
      <c r="E95" s="238">
        <v>3000</v>
      </c>
      <c r="F95" s="238">
        <v>3000</v>
      </c>
      <c r="G95" s="175" t="s">
        <v>128</v>
      </c>
      <c r="H95" s="175" t="s">
        <v>486</v>
      </c>
      <c r="I95" s="239"/>
    </row>
    <row r="96" spans="1:9">
      <c r="A96" s="177"/>
      <c r="B96" s="239"/>
      <c r="C96" s="177">
        <v>1</v>
      </c>
      <c r="D96" s="177" t="s">
        <v>198</v>
      </c>
      <c r="E96" s="238">
        <v>3000</v>
      </c>
      <c r="F96" s="238">
        <v>3000</v>
      </c>
      <c r="G96" s="175" t="s">
        <v>128</v>
      </c>
      <c r="H96" s="175" t="s">
        <v>488</v>
      </c>
      <c r="I96" s="239"/>
    </row>
    <row r="97" spans="1:9">
      <c r="A97" s="177"/>
      <c r="B97" s="239"/>
      <c r="C97" s="177">
        <v>1</v>
      </c>
      <c r="D97" s="177" t="s">
        <v>199</v>
      </c>
      <c r="E97" s="238">
        <v>2300</v>
      </c>
      <c r="F97" s="238">
        <v>2300</v>
      </c>
      <c r="G97" s="175" t="s">
        <v>128</v>
      </c>
      <c r="H97" s="175" t="s">
        <v>486</v>
      </c>
      <c r="I97" s="239"/>
    </row>
    <row r="98" spans="1:9">
      <c r="A98" s="177"/>
      <c r="B98" s="239"/>
      <c r="C98" s="177">
        <v>1</v>
      </c>
      <c r="D98" s="177" t="s">
        <v>200</v>
      </c>
      <c r="E98" s="238">
        <v>2300</v>
      </c>
      <c r="F98" s="238">
        <v>2300</v>
      </c>
      <c r="G98" s="175" t="s">
        <v>128</v>
      </c>
      <c r="H98" s="175" t="s">
        <v>486</v>
      </c>
      <c r="I98" s="239"/>
    </row>
    <row r="99" spans="1:9">
      <c r="A99" s="177"/>
      <c r="B99" s="239"/>
      <c r="C99" s="177">
        <v>1</v>
      </c>
      <c r="D99" s="177" t="s">
        <v>201</v>
      </c>
      <c r="E99" s="238">
        <v>2300</v>
      </c>
      <c r="F99" s="238">
        <v>2300</v>
      </c>
      <c r="G99" s="175" t="s">
        <v>128</v>
      </c>
      <c r="H99" s="175" t="s">
        <v>486</v>
      </c>
      <c r="I99" s="239"/>
    </row>
    <row r="100" spans="1:9">
      <c r="A100" s="177"/>
      <c r="B100" s="239"/>
      <c r="C100" s="177">
        <v>1</v>
      </c>
      <c r="D100" s="177" t="s">
        <v>202</v>
      </c>
      <c r="E100" s="238">
        <v>2300</v>
      </c>
      <c r="F100" s="238">
        <v>2300</v>
      </c>
      <c r="G100" s="175" t="s">
        <v>128</v>
      </c>
      <c r="H100" s="175" t="s">
        <v>486</v>
      </c>
      <c r="I100" s="239"/>
    </row>
    <row r="101" spans="1:9">
      <c r="A101" s="177"/>
      <c r="B101" s="239"/>
      <c r="C101" s="177">
        <v>1</v>
      </c>
      <c r="D101" s="177" t="s">
        <v>203</v>
      </c>
      <c r="E101" s="238">
        <v>2300</v>
      </c>
      <c r="F101" s="238">
        <v>2300</v>
      </c>
      <c r="G101" s="175" t="s">
        <v>128</v>
      </c>
      <c r="H101" s="175" t="s">
        <v>486</v>
      </c>
      <c r="I101" s="239"/>
    </row>
    <row r="102" spans="1:9">
      <c r="A102" s="177"/>
      <c r="B102" s="239"/>
      <c r="C102" s="177">
        <v>1</v>
      </c>
      <c r="D102" s="177" t="s">
        <v>204</v>
      </c>
      <c r="E102" s="238">
        <v>2300</v>
      </c>
      <c r="F102" s="238">
        <v>2300</v>
      </c>
      <c r="G102" s="175" t="s">
        <v>128</v>
      </c>
      <c r="H102" s="175" t="s">
        <v>486</v>
      </c>
      <c r="I102" s="239"/>
    </row>
    <row r="103" spans="1:9">
      <c r="A103" s="177"/>
      <c r="B103" s="239"/>
      <c r="C103" s="177">
        <v>1</v>
      </c>
      <c r="D103" s="177" t="s">
        <v>205</v>
      </c>
      <c r="E103" s="238">
        <v>2300</v>
      </c>
      <c r="F103" s="238">
        <v>2300</v>
      </c>
      <c r="G103" s="175" t="s">
        <v>128</v>
      </c>
      <c r="H103" s="175" t="s">
        <v>486</v>
      </c>
      <c r="I103" s="239"/>
    </row>
    <row r="104" spans="1:9">
      <c r="A104" s="177"/>
      <c r="B104" s="239"/>
      <c r="C104" s="177">
        <v>1</v>
      </c>
      <c r="D104" s="177" t="s">
        <v>206</v>
      </c>
      <c r="E104" s="238">
        <v>2185</v>
      </c>
      <c r="F104" s="238">
        <v>2185</v>
      </c>
      <c r="G104" s="175" t="s">
        <v>128</v>
      </c>
      <c r="H104" s="175" t="s">
        <v>487</v>
      </c>
      <c r="I104" s="239"/>
    </row>
    <row r="105" spans="1:9">
      <c r="A105" s="177"/>
      <c r="B105" s="239"/>
      <c r="C105" s="177">
        <v>1</v>
      </c>
      <c r="D105" s="177" t="s">
        <v>207</v>
      </c>
      <c r="E105" s="238">
        <v>3000</v>
      </c>
      <c r="F105" s="238">
        <v>3000</v>
      </c>
      <c r="G105" s="175" t="s">
        <v>128</v>
      </c>
      <c r="H105" s="175" t="s">
        <v>486</v>
      </c>
      <c r="I105" s="239"/>
    </row>
    <row r="106" spans="1:9">
      <c r="A106" s="177"/>
      <c r="B106" s="239"/>
      <c r="C106" s="177">
        <v>1</v>
      </c>
      <c r="D106" s="177" t="s">
        <v>208</v>
      </c>
      <c r="E106" s="238">
        <v>3000</v>
      </c>
      <c r="F106" s="238">
        <v>3000</v>
      </c>
      <c r="G106" s="175" t="s">
        <v>128</v>
      </c>
      <c r="H106" s="175" t="s">
        <v>486</v>
      </c>
      <c r="I106" s="239"/>
    </row>
    <row r="107" spans="1:9">
      <c r="A107" s="177"/>
      <c r="B107" s="239"/>
      <c r="C107" s="177">
        <v>1</v>
      </c>
      <c r="D107" s="177" t="s">
        <v>209</v>
      </c>
      <c r="E107" s="238">
        <v>2800</v>
      </c>
      <c r="F107" s="238">
        <v>2800</v>
      </c>
      <c r="G107" s="175" t="s">
        <v>128</v>
      </c>
      <c r="H107" s="175" t="s">
        <v>489</v>
      </c>
      <c r="I107" s="239"/>
    </row>
    <row r="108" spans="1:9">
      <c r="A108" s="177"/>
      <c r="B108" s="239"/>
      <c r="C108" s="177">
        <v>1</v>
      </c>
      <c r="D108" s="177" t="s">
        <v>210</v>
      </c>
      <c r="E108" s="238">
        <v>2800</v>
      </c>
      <c r="F108" s="238">
        <v>2800</v>
      </c>
      <c r="G108" s="175" t="s">
        <v>128</v>
      </c>
      <c r="H108" s="175" t="s">
        <v>489</v>
      </c>
      <c r="I108" s="239"/>
    </row>
    <row r="109" spans="1:9">
      <c r="A109" s="177"/>
      <c r="B109" s="239"/>
      <c r="C109" s="177">
        <v>1</v>
      </c>
      <c r="D109" s="177" t="s">
        <v>211</v>
      </c>
      <c r="E109" s="238">
        <v>2800</v>
      </c>
      <c r="F109" s="238">
        <v>2800</v>
      </c>
      <c r="G109" s="175" t="s">
        <v>128</v>
      </c>
      <c r="H109" s="175" t="s">
        <v>489</v>
      </c>
      <c r="I109" s="239"/>
    </row>
    <row r="110" spans="1:9">
      <c r="A110" s="177"/>
      <c r="B110" s="239"/>
      <c r="C110" s="177">
        <v>1</v>
      </c>
      <c r="D110" s="177" t="s">
        <v>212</v>
      </c>
      <c r="E110" s="238">
        <v>2800</v>
      </c>
      <c r="F110" s="238">
        <v>2800</v>
      </c>
      <c r="G110" s="175" t="s">
        <v>128</v>
      </c>
      <c r="H110" s="175" t="s">
        <v>489</v>
      </c>
      <c r="I110" s="239"/>
    </row>
    <row r="111" spans="1:9">
      <c r="A111" s="177"/>
      <c r="B111" s="239"/>
      <c r="C111" s="177">
        <v>1</v>
      </c>
      <c r="D111" s="177" t="s">
        <v>213</v>
      </c>
      <c r="E111" s="238">
        <v>3000</v>
      </c>
      <c r="F111" s="238">
        <v>3000</v>
      </c>
      <c r="G111" s="175" t="s">
        <v>128</v>
      </c>
      <c r="H111" s="175" t="s">
        <v>486</v>
      </c>
      <c r="I111" s="239"/>
    </row>
    <row r="112" spans="1:9">
      <c r="A112" s="177"/>
      <c r="B112" s="239"/>
      <c r="C112" s="177">
        <v>1</v>
      </c>
      <c r="D112" s="177" t="s">
        <v>214</v>
      </c>
      <c r="E112" s="238">
        <v>2800</v>
      </c>
      <c r="F112" s="238">
        <v>2800</v>
      </c>
      <c r="G112" s="175" t="s">
        <v>128</v>
      </c>
      <c r="H112" s="175" t="s">
        <v>487</v>
      </c>
      <c r="I112" s="239"/>
    </row>
    <row r="113" spans="1:9">
      <c r="A113" s="177"/>
      <c r="B113" s="239"/>
      <c r="C113" s="177">
        <v>1</v>
      </c>
      <c r="D113" s="177" t="s">
        <v>215</v>
      </c>
      <c r="E113" s="238">
        <v>3000</v>
      </c>
      <c r="F113" s="238">
        <v>3000</v>
      </c>
      <c r="G113" s="175" t="s">
        <v>128</v>
      </c>
      <c r="H113" s="175" t="s">
        <v>486</v>
      </c>
      <c r="I113" s="239"/>
    </row>
    <row r="114" spans="1:9">
      <c r="A114" s="177"/>
      <c r="B114" s="239"/>
      <c r="C114" s="177">
        <v>1</v>
      </c>
      <c r="D114" s="177" t="s">
        <v>216</v>
      </c>
      <c r="E114" s="238">
        <v>3000</v>
      </c>
      <c r="F114" s="238">
        <v>3000</v>
      </c>
      <c r="G114" s="175" t="s">
        <v>128</v>
      </c>
      <c r="H114" s="175" t="s">
        <v>486</v>
      </c>
      <c r="I114" s="239"/>
    </row>
    <row r="115" spans="1:9">
      <c r="A115" s="177"/>
      <c r="B115" s="239"/>
      <c r="C115" s="177">
        <v>1</v>
      </c>
      <c r="D115" s="177" t="s">
        <v>217</v>
      </c>
      <c r="E115" s="238">
        <v>2800</v>
      </c>
      <c r="F115" s="238">
        <v>2800</v>
      </c>
      <c r="G115" s="175" t="s">
        <v>128</v>
      </c>
      <c r="H115" s="175" t="s">
        <v>489</v>
      </c>
      <c r="I115" s="239"/>
    </row>
    <row r="116" spans="1:9">
      <c r="A116" s="177"/>
      <c r="B116" s="239"/>
      <c r="C116" s="177">
        <v>1</v>
      </c>
      <c r="D116" s="177" t="s">
        <v>218</v>
      </c>
      <c r="E116" s="238">
        <v>2800</v>
      </c>
      <c r="F116" s="238">
        <v>2800</v>
      </c>
      <c r="G116" s="175" t="s">
        <v>128</v>
      </c>
      <c r="H116" s="175" t="s">
        <v>489</v>
      </c>
      <c r="I116" s="239"/>
    </row>
    <row r="117" spans="1:9">
      <c r="A117" s="177"/>
      <c r="B117" s="239"/>
      <c r="C117" s="177">
        <v>1</v>
      </c>
      <c r="D117" s="177" t="s">
        <v>219</v>
      </c>
      <c r="E117" s="238">
        <v>2800</v>
      </c>
      <c r="F117" s="238">
        <v>2800</v>
      </c>
      <c r="G117" s="175" t="s">
        <v>128</v>
      </c>
      <c r="H117" s="175" t="s">
        <v>489</v>
      </c>
      <c r="I117" s="239"/>
    </row>
    <row r="118" spans="1:9">
      <c r="A118" s="177"/>
      <c r="B118" s="239"/>
      <c r="C118" s="177">
        <v>1</v>
      </c>
      <c r="D118" s="177" t="s">
        <v>220</v>
      </c>
      <c r="E118" s="238">
        <v>2800</v>
      </c>
      <c r="F118" s="238">
        <v>2800</v>
      </c>
      <c r="G118" s="175" t="s">
        <v>128</v>
      </c>
      <c r="H118" s="175" t="s">
        <v>489</v>
      </c>
      <c r="I118" s="244"/>
    </row>
    <row r="119" spans="1:9">
      <c r="A119" s="177"/>
      <c r="B119" s="239"/>
      <c r="C119" s="177">
        <v>1</v>
      </c>
      <c r="D119" s="177" t="s">
        <v>221</v>
      </c>
      <c r="E119" s="238">
        <v>3750</v>
      </c>
      <c r="F119" s="238">
        <v>3750</v>
      </c>
      <c r="G119" s="175" t="s">
        <v>128</v>
      </c>
      <c r="H119" s="175" t="s">
        <v>487</v>
      </c>
      <c r="I119" s="244"/>
    </row>
    <row r="120" spans="1:9">
      <c r="A120" s="177"/>
      <c r="B120" s="239"/>
      <c r="C120" s="177">
        <v>1</v>
      </c>
      <c r="D120" s="177" t="s">
        <v>222</v>
      </c>
      <c r="E120" s="238">
        <v>3500</v>
      </c>
      <c r="F120" s="238">
        <v>3500</v>
      </c>
      <c r="G120" s="175" t="s">
        <v>128</v>
      </c>
      <c r="H120" s="175" t="s">
        <v>489</v>
      </c>
      <c r="I120" s="244"/>
    </row>
    <row r="121" spans="1:9">
      <c r="A121" s="177"/>
      <c r="B121" s="239"/>
      <c r="C121" s="177">
        <v>1</v>
      </c>
      <c r="D121" s="177" t="s">
        <v>223</v>
      </c>
      <c r="E121" s="238">
        <v>3500</v>
      </c>
      <c r="F121" s="238">
        <v>3500</v>
      </c>
      <c r="G121" s="175" t="s">
        <v>128</v>
      </c>
      <c r="H121" s="175" t="s">
        <v>489</v>
      </c>
      <c r="I121" s="244"/>
    </row>
    <row r="122" spans="1:9">
      <c r="A122" s="177"/>
      <c r="B122" s="239"/>
      <c r="C122" s="217">
        <v>1</v>
      </c>
      <c r="D122" s="217" t="s">
        <v>224</v>
      </c>
      <c r="E122" s="253">
        <v>4000</v>
      </c>
      <c r="F122" s="253">
        <v>4000</v>
      </c>
      <c r="G122" s="175" t="s">
        <v>128</v>
      </c>
      <c r="H122" s="175" t="s">
        <v>488</v>
      </c>
      <c r="I122" s="244"/>
    </row>
    <row r="123" spans="1:9">
      <c r="A123" s="177"/>
      <c r="B123" s="239"/>
      <c r="C123" s="217">
        <v>1</v>
      </c>
      <c r="D123" s="217" t="s">
        <v>225</v>
      </c>
      <c r="E123" s="253">
        <v>4500</v>
      </c>
      <c r="F123" s="253">
        <v>4500</v>
      </c>
      <c r="G123" s="175" t="s">
        <v>128</v>
      </c>
      <c r="H123" s="175" t="s">
        <v>486</v>
      </c>
      <c r="I123" s="244"/>
    </row>
    <row r="124" spans="1:9">
      <c r="A124" s="177"/>
      <c r="B124" s="239"/>
      <c r="C124" s="217">
        <v>1</v>
      </c>
      <c r="D124" s="217" t="s">
        <v>226</v>
      </c>
      <c r="E124" s="253">
        <v>4500</v>
      </c>
      <c r="F124" s="253">
        <v>4500</v>
      </c>
      <c r="G124" s="175" t="s">
        <v>128</v>
      </c>
      <c r="H124" s="175" t="s">
        <v>487</v>
      </c>
      <c r="I124" s="244"/>
    </row>
    <row r="125" spans="1:9">
      <c r="A125" s="177"/>
      <c r="B125" s="239"/>
      <c r="C125" s="217">
        <v>1</v>
      </c>
      <c r="D125" s="217" t="s">
        <v>227</v>
      </c>
      <c r="E125" s="253">
        <v>4000</v>
      </c>
      <c r="F125" s="253">
        <v>4000</v>
      </c>
      <c r="G125" s="175" t="s">
        <v>128</v>
      </c>
      <c r="H125" s="175" t="s">
        <v>489</v>
      </c>
      <c r="I125" s="244"/>
    </row>
    <row r="126" spans="1:9">
      <c r="A126" s="177"/>
      <c r="B126" s="239"/>
      <c r="C126" s="217">
        <v>1</v>
      </c>
      <c r="D126" s="217" t="s">
        <v>228</v>
      </c>
      <c r="E126" s="253">
        <v>4000</v>
      </c>
      <c r="F126" s="253">
        <v>4000</v>
      </c>
      <c r="G126" s="175" t="s">
        <v>128</v>
      </c>
      <c r="H126" s="175" t="s">
        <v>489</v>
      </c>
      <c r="I126" s="244"/>
    </row>
    <row r="127" spans="1:9">
      <c r="A127" s="177"/>
      <c r="B127" s="239"/>
      <c r="C127" s="217">
        <v>1</v>
      </c>
      <c r="D127" s="217" t="s">
        <v>229</v>
      </c>
      <c r="E127" s="253">
        <v>4000</v>
      </c>
      <c r="F127" s="253">
        <v>4000</v>
      </c>
      <c r="G127" s="175" t="s">
        <v>128</v>
      </c>
      <c r="H127" s="175" t="s">
        <v>489</v>
      </c>
      <c r="I127" s="244"/>
    </row>
    <row r="128" spans="1:9">
      <c r="A128" s="177"/>
      <c r="B128" s="239"/>
      <c r="C128" s="217">
        <v>1</v>
      </c>
      <c r="D128" s="217" t="s">
        <v>230</v>
      </c>
      <c r="E128" s="253">
        <v>4500</v>
      </c>
      <c r="F128" s="253">
        <v>4500</v>
      </c>
      <c r="G128" s="175" t="s">
        <v>128</v>
      </c>
      <c r="H128" s="175" t="s">
        <v>486</v>
      </c>
      <c r="I128" s="244"/>
    </row>
    <row r="129" spans="1:9">
      <c r="A129" s="177"/>
      <c r="B129" s="239"/>
      <c r="C129" s="217">
        <v>1</v>
      </c>
      <c r="D129" s="217" t="s">
        <v>231</v>
      </c>
      <c r="E129" s="253">
        <v>4500</v>
      </c>
      <c r="F129" s="253">
        <v>4500</v>
      </c>
      <c r="G129" s="175" t="s">
        <v>128</v>
      </c>
      <c r="H129" s="175" t="s">
        <v>486</v>
      </c>
      <c r="I129" s="244"/>
    </row>
    <row r="130" spans="1:9">
      <c r="A130" s="177"/>
      <c r="B130" s="239"/>
      <c r="C130" s="217">
        <v>1</v>
      </c>
      <c r="D130" s="217" t="s">
        <v>232</v>
      </c>
      <c r="E130" s="253">
        <v>4500</v>
      </c>
      <c r="F130" s="253">
        <v>4500</v>
      </c>
      <c r="G130" s="175" t="s">
        <v>128</v>
      </c>
      <c r="H130" s="175" t="s">
        <v>486</v>
      </c>
      <c r="I130" s="244"/>
    </row>
    <row r="131" spans="1:9">
      <c r="A131" s="177"/>
      <c r="B131" s="239"/>
      <c r="C131" s="217">
        <v>1</v>
      </c>
      <c r="D131" s="217" t="s">
        <v>233</v>
      </c>
      <c r="E131" s="253">
        <v>4000</v>
      </c>
      <c r="F131" s="253">
        <v>4000</v>
      </c>
      <c r="G131" s="175" t="s">
        <v>128</v>
      </c>
      <c r="H131" s="182" t="s">
        <v>489</v>
      </c>
      <c r="I131" s="244"/>
    </row>
    <row r="132" spans="1:9">
      <c r="A132" s="177"/>
      <c r="B132" s="239"/>
      <c r="C132" s="217">
        <v>1</v>
      </c>
      <c r="D132" s="217" t="s">
        <v>234</v>
      </c>
      <c r="E132" s="253">
        <v>4000</v>
      </c>
      <c r="F132" s="253">
        <v>4000</v>
      </c>
      <c r="G132" s="175" t="s">
        <v>128</v>
      </c>
      <c r="H132" s="182" t="s">
        <v>489</v>
      </c>
      <c r="I132" s="244"/>
    </row>
    <row r="133" spans="1:9">
      <c r="A133" s="177"/>
      <c r="B133" s="239"/>
      <c r="C133" s="217">
        <v>1</v>
      </c>
      <c r="D133" s="217" t="s">
        <v>235</v>
      </c>
      <c r="E133" s="253">
        <v>4000</v>
      </c>
      <c r="F133" s="253">
        <v>4000</v>
      </c>
      <c r="G133" s="175" t="s">
        <v>128</v>
      </c>
      <c r="H133" s="182" t="s">
        <v>489</v>
      </c>
      <c r="I133" s="244"/>
    </row>
    <row r="134" spans="1:9">
      <c r="A134" s="177"/>
      <c r="B134" s="239"/>
      <c r="C134" s="217">
        <v>1</v>
      </c>
      <c r="D134" s="217" t="s">
        <v>236</v>
      </c>
      <c r="E134" s="253">
        <v>3650</v>
      </c>
      <c r="F134" s="253">
        <v>3650</v>
      </c>
      <c r="G134" s="175" t="s">
        <v>128</v>
      </c>
      <c r="H134" s="182" t="s">
        <v>489</v>
      </c>
      <c r="I134" s="244"/>
    </row>
    <row r="135" spans="1:9">
      <c r="A135" s="177"/>
      <c r="B135" s="239"/>
      <c r="C135" s="217">
        <v>1</v>
      </c>
      <c r="D135" s="217" t="s">
        <v>237</v>
      </c>
      <c r="E135" s="253">
        <v>4200</v>
      </c>
      <c r="F135" s="253">
        <v>4200</v>
      </c>
      <c r="G135" s="175" t="s">
        <v>128</v>
      </c>
      <c r="H135" s="175" t="s">
        <v>486</v>
      </c>
      <c r="I135" s="244"/>
    </row>
    <row r="136" spans="1:9">
      <c r="A136" s="177"/>
      <c r="B136" s="239"/>
      <c r="C136" s="217">
        <v>1</v>
      </c>
      <c r="D136" s="217" t="s">
        <v>244</v>
      </c>
      <c r="E136" s="253">
        <v>3980</v>
      </c>
      <c r="F136" s="253">
        <v>3980</v>
      </c>
      <c r="G136" s="175" t="s">
        <v>128</v>
      </c>
      <c r="H136" s="175" t="s">
        <v>486</v>
      </c>
      <c r="I136" s="244"/>
    </row>
    <row r="137" spans="1:9">
      <c r="A137" s="177"/>
      <c r="B137" s="239"/>
      <c r="C137" s="217">
        <v>1</v>
      </c>
      <c r="D137" s="217" t="s">
        <v>245</v>
      </c>
      <c r="E137" s="253">
        <v>3800</v>
      </c>
      <c r="F137" s="253">
        <v>3800</v>
      </c>
      <c r="G137" s="175" t="s">
        <v>128</v>
      </c>
      <c r="H137" s="175" t="s">
        <v>488</v>
      </c>
      <c r="I137" s="244"/>
    </row>
    <row r="138" spans="1:9">
      <c r="A138" s="177"/>
      <c r="B138" s="239"/>
      <c r="C138" s="217">
        <v>1</v>
      </c>
      <c r="D138" s="217" t="s">
        <v>246</v>
      </c>
      <c r="E138" s="253">
        <v>3800</v>
      </c>
      <c r="F138" s="253">
        <v>3800</v>
      </c>
      <c r="G138" s="175" t="s">
        <v>128</v>
      </c>
      <c r="H138" s="175" t="s">
        <v>487</v>
      </c>
      <c r="I138" s="244"/>
    </row>
    <row r="139" spans="1:9">
      <c r="A139" s="177"/>
      <c r="B139" s="239"/>
      <c r="C139" s="217">
        <v>1</v>
      </c>
      <c r="D139" s="217" t="s">
        <v>238</v>
      </c>
      <c r="E139" s="253">
        <v>4250</v>
      </c>
      <c r="F139" s="253">
        <v>4250</v>
      </c>
      <c r="G139" s="175" t="s">
        <v>128</v>
      </c>
      <c r="H139" s="175" t="s">
        <v>486</v>
      </c>
      <c r="I139" s="244"/>
    </row>
    <row r="140" spans="1:9">
      <c r="A140" s="177"/>
      <c r="B140" s="239"/>
      <c r="C140" s="217">
        <v>1</v>
      </c>
      <c r="D140" s="217" t="s">
        <v>239</v>
      </c>
      <c r="E140" s="253">
        <v>4250</v>
      </c>
      <c r="F140" s="253">
        <v>4250</v>
      </c>
      <c r="G140" s="175" t="s">
        <v>128</v>
      </c>
      <c r="H140" s="175" t="s">
        <v>486</v>
      </c>
      <c r="I140" s="244"/>
    </row>
    <row r="141" spans="1:9">
      <c r="A141" s="177"/>
      <c r="B141" s="239"/>
      <c r="C141" s="217">
        <v>1</v>
      </c>
      <c r="D141" s="217" t="s">
        <v>240</v>
      </c>
      <c r="E141" s="253">
        <v>4250</v>
      </c>
      <c r="F141" s="253">
        <v>4250</v>
      </c>
      <c r="G141" s="175" t="s">
        <v>128</v>
      </c>
      <c r="H141" s="175" t="s">
        <v>486</v>
      </c>
      <c r="I141" s="244"/>
    </row>
    <row r="142" spans="1:9">
      <c r="A142" s="177"/>
      <c r="B142" s="239"/>
      <c r="C142" s="217">
        <v>1</v>
      </c>
      <c r="D142" s="217" t="s">
        <v>241</v>
      </c>
      <c r="E142" s="253">
        <v>4250</v>
      </c>
      <c r="F142" s="253">
        <v>4250</v>
      </c>
      <c r="G142" s="175" t="s">
        <v>128</v>
      </c>
      <c r="H142" s="175" t="s">
        <v>486</v>
      </c>
      <c r="I142" s="244"/>
    </row>
    <row r="143" spans="1:9">
      <c r="A143" s="177"/>
      <c r="B143" s="239"/>
      <c r="C143" s="217">
        <v>1</v>
      </c>
      <c r="D143" s="217" t="s">
        <v>242</v>
      </c>
      <c r="E143" s="253">
        <v>4250</v>
      </c>
      <c r="F143" s="253">
        <v>4250</v>
      </c>
      <c r="G143" s="175" t="s">
        <v>128</v>
      </c>
      <c r="H143" s="175" t="s">
        <v>486</v>
      </c>
      <c r="I143" s="244"/>
    </row>
    <row r="144" spans="1:9">
      <c r="A144" s="177"/>
      <c r="B144" s="239"/>
      <c r="C144" s="217">
        <v>1</v>
      </c>
      <c r="D144" s="217" t="s">
        <v>243</v>
      </c>
      <c r="E144" s="253">
        <v>4250</v>
      </c>
      <c r="F144" s="253">
        <v>4250</v>
      </c>
      <c r="G144" s="175" t="s">
        <v>128</v>
      </c>
      <c r="H144" s="175" t="s">
        <v>486</v>
      </c>
      <c r="I144" s="244"/>
    </row>
    <row r="145" spans="1:9">
      <c r="A145" s="177"/>
      <c r="B145" s="239"/>
      <c r="C145" s="217">
        <v>1</v>
      </c>
      <c r="D145" s="217" t="s">
        <v>247</v>
      </c>
      <c r="E145" s="253">
        <v>4250</v>
      </c>
      <c r="F145" s="253">
        <v>4250</v>
      </c>
      <c r="G145" s="175" t="s">
        <v>128</v>
      </c>
      <c r="H145" s="175" t="s">
        <v>486</v>
      </c>
      <c r="I145" s="244"/>
    </row>
    <row r="146" spans="1:9">
      <c r="A146" s="177"/>
      <c r="B146" s="239"/>
      <c r="C146" s="217">
        <v>1</v>
      </c>
      <c r="D146" s="217" t="s">
        <v>248</v>
      </c>
      <c r="E146" s="253">
        <v>4250</v>
      </c>
      <c r="F146" s="253">
        <v>4250</v>
      </c>
      <c r="G146" s="175" t="s">
        <v>128</v>
      </c>
      <c r="H146" s="175" t="s">
        <v>486</v>
      </c>
      <c r="I146" s="244"/>
    </row>
    <row r="147" spans="1:9">
      <c r="A147" s="177"/>
      <c r="B147" s="239"/>
      <c r="C147" s="217">
        <v>1</v>
      </c>
      <c r="D147" s="217" t="s">
        <v>249</v>
      </c>
      <c r="E147" s="253">
        <v>4250</v>
      </c>
      <c r="F147" s="253">
        <v>4250</v>
      </c>
      <c r="G147" s="175" t="s">
        <v>128</v>
      </c>
      <c r="H147" s="175" t="s">
        <v>486</v>
      </c>
      <c r="I147" s="244"/>
    </row>
    <row r="148" spans="1:9">
      <c r="A148" s="177"/>
      <c r="B148" s="239"/>
      <c r="C148" s="217">
        <v>1</v>
      </c>
      <c r="D148" s="217" t="s">
        <v>250</v>
      </c>
      <c r="E148" s="253">
        <v>4250</v>
      </c>
      <c r="F148" s="253">
        <v>4250</v>
      </c>
      <c r="G148" s="175" t="s">
        <v>128</v>
      </c>
      <c r="H148" s="175" t="s">
        <v>486</v>
      </c>
      <c r="I148" s="244"/>
    </row>
    <row r="149" spans="1:9">
      <c r="A149" s="177"/>
      <c r="B149" s="239"/>
      <c r="C149" s="217">
        <v>1</v>
      </c>
      <c r="D149" s="217" t="s">
        <v>551</v>
      </c>
      <c r="E149" s="253">
        <v>4950</v>
      </c>
      <c r="F149" s="253">
        <v>4950</v>
      </c>
      <c r="G149" s="175" t="s">
        <v>128</v>
      </c>
      <c r="H149" s="175" t="s">
        <v>486</v>
      </c>
      <c r="I149" s="244"/>
    </row>
    <row r="150" spans="1:9">
      <c r="A150" s="177"/>
      <c r="B150" s="239"/>
      <c r="C150" s="217">
        <v>1</v>
      </c>
      <c r="D150" s="177" t="s">
        <v>552</v>
      </c>
      <c r="E150" s="251">
        <v>4950</v>
      </c>
      <c r="F150" s="251">
        <v>4950</v>
      </c>
      <c r="G150" s="175" t="s">
        <v>144</v>
      </c>
      <c r="H150" s="175" t="s">
        <v>486</v>
      </c>
      <c r="I150" s="244"/>
    </row>
    <row r="151" spans="1:9">
      <c r="A151" s="177"/>
      <c r="B151" s="239"/>
      <c r="C151" s="217">
        <v>1</v>
      </c>
      <c r="D151" s="177" t="s">
        <v>553</v>
      </c>
      <c r="E151" s="251">
        <v>4950</v>
      </c>
      <c r="F151" s="251">
        <v>4950</v>
      </c>
      <c r="G151" s="175" t="s">
        <v>144</v>
      </c>
      <c r="H151" s="175" t="s">
        <v>486</v>
      </c>
      <c r="I151" s="244"/>
    </row>
    <row r="152" spans="1:9">
      <c r="A152" s="177"/>
      <c r="B152" s="239"/>
      <c r="C152" s="217">
        <v>1</v>
      </c>
      <c r="D152" s="177" t="s">
        <v>682</v>
      </c>
      <c r="E152" s="251">
        <v>4500</v>
      </c>
      <c r="F152" s="251">
        <v>4500</v>
      </c>
      <c r="G152" s="175" t="s">
        <v>128</v>
      </c>
      <c r="H152" s="175" t="s">
        <v>486</v>
      </c>
      <c r="I152" s="244"/>
    </row>
    <row r="153" spans="1:9">
      <c r="A153" s="177"/>
      <c r="B153" s="239"/>
      <c r="C153" s="217">
        <v>1</v>
      </c>
      <c r="D153" s="177" t="s">
        <v>683</v>
      </c>
      <c r="E153" s="251">
        <v>4500</v>
      </c>
      <c r="F153" s="251">
        <v>4500</v>
      </c>
      <c r="G153" s="175" t="s">
        <v>128</v>
      </c>
      <c r="H153" s="175" t="s">
        <v>486</v>
      </c>
      <c r="I153" s="244"/>
    </row>
    <row r="154" spans="1:9">
      <c r="A154" s="177"/>
      <c r="B154" s="239"/>
      <c r="C154" s="217">
        <v>1</v>
      </c>
      <c r="D154" s="177" t="s">
        <v>684</v>
      </c>
      <c r="E154" s="251">
        <v>4500</v>
      </c>
      <c r="F154" s="251">
        <v>4500</v>
      </c>
      <c r="G154" s="175" t="s">
        <v>128</v>
      </c>
      <c r="H154" s="175" t="s">
        <v>486</v>
      </c>
      <c r="I154" s="244"/>
    </row>
    <row r="155" spans="1:9">
      <c r="A155" s="177"/>
      <c r="B155" s="239"/>
      <c r="C155" s="217">
        <v>1</v>
      </c>
      <c r="D155" s="177" t="s">
        <v>685</v>
      </c>
      <c r="E155" s="251">
        <v>4500</v>
      </c>
      <c r="F155" s="251">
        <v>4500</v>
      </c>
      <c r="G155" s="175" t="s">
        <v>128</v>
      </c>
      <c r="H155" s="175" t="s">
        <v>486</v>
      </c>
      <c r="I155" s="244"/>
    </row>
    <row r="156" spans="1:9">
      <c r="A156" s="177"/>
      <c r="B156" s="239"/>
      <c r="C156" s="217">
        <v>1</v>
      </c>
      <c r="D156" s="177" t="s">
        <v>686</v>
      </c>
      <c r="E156" s="251">
        <v>4500</v>
      </c>
      <c r="F156" s="251">
        <v>4500</v>
      </c>
      <c r="G156" s="175" t="s">
        <v>128</v>
      </c>
      <c r="H156" s="175" t="s">
        <v>486</v>
      </c>
      <c r="I156" s="244"/>
    </row>
    <row r="157" spans="1:9">
      <c r="A157" s="177"/>
      <c r="B157" s="239"/>
      <c r="C157" s="217">
        <v>1</v>
      </c>
      <c r="D157" s="177" t="s">
        <v>687</v>
      </c>
      <c r="E157" s="251">
        <v>4500</v>
      </c>
      <c r="F157" s="251">
        <v>4500</v>
      </c>
      <c r="G157" s="175" t="s">
        <v>128</v>
      </c>
      <c r="H157" s="175" t="s">
        <v>486</v>
      </c>
      <c r="I157" s="244"/>
    </row>
    <row r="158" spans="1:9">
      <c r="A158" s="177"/>
      <c r="B158" s="239"/>
      <c r="C158" s="217">
        <v>1</v>
      </c>
      <c r="D158" s="177" t="s">
        <v>688</v>
      </c>
      <c r="E158" s="251">
        <v>4500</v>
      </c>
      <c r="F158" s="251">
        <v>4500</v>
      </c>
      <c r="G158" s="175" t="s">
        <v>128</v>
      </c>
      <c r="H158" s="175" t="s">
        <v>486</v>
      </c>
      <c r="I158" s="244"/>
    </row>
    <row r="159" spans="1:9">
      <c r="A159" s="177"/>
      <c r="B159" s="239"/>
      <c r="C159" s="217">
        <v>1</v>
      </c>
      <c r="D159" s="177" t="s">
        <v>689</v>
      </c>
      <c r="E159" s="251">
        <v>4500</v>
      </c>
      <c r="F159" s="251">
        <v>4500</v>
      </c>
      <c r="G159" s="175" t="s">
        <v>128</v>
      </c>
      <c r="H159" s="175" t="s">
        <v>486</v>
      </c>
      <c r="I159" s="244"/>
    </row>
    <row r="160" spans="1:9">
      <c r="A160" s="177">
        <v>2</v>
      </c>
      <c r="B160" s="239" t="s">
        <v>251</v>
      </c>
      <c r="C160" s="177">
        <v>1</v>
      </c>
      <c r="D160" s="177" t="s">
        <v>252</v>
      </c>
      <c r="E160" s="238">
        <v>30000</v>
      </c>
      <c r="F160" s="238">
        <v>30000</v>
      </c>
      <c r="G160" s="175" t="s">
        <v>128</v>
      </c>
      <c r="H160" s="175" t="s">
        <v>467</v>
      </c>
      <c r="I160" s="177"/>
    </row>
    <row r="161" spans="1:9">
      <c r="A161" s="177">
        <v>3</v>
      </c>
      <c r="B161" s="239" t="s">
        <v>253</v>
      </c>
      <c r="C161" s="177">
        <v>1</v>
      </c>
      <c r="D161" s="177" t="s">
        <v>254</v>
      </c>
      <c r="E161" s="238">
        <v>33500</v>
      </c>
      <c r="F161" s="238">
        <v>33500</v>
      </c>
      <c r="G161" s="175" t="s">
        <v>128</v>
      </c>
      <c r="H161" s="175" t="s">
        <v>490</v>
      </c>
      <c r="I161" s="244"/>
    </row>
    <row r="162" spans="1:9">
      <c r="A162" s="177"/>
      <c r="B162" s="239"/>
      <c r="C162" s="177">
        <v>1</v>
      </c>
      <c r="D162" s="177" t="s">
        <v>255</v>
      </c>
      <c r="E162" s="238">
        <v>49200</v>
      </c>
      <c r="F162" s="238">
        <v>49200</v>
      </c>
      <c r="G162" s="175" t="s">
        <v>128</v>
      </c>
      <c r="H162" s="175" t="s">
        <v>490</v>
      </c>
      <c r="I162" s="244"/>
    </row>
    <row r="163" spans="1:9">
      <c r="A163" s="177"/>
      <c r="B163" s="239"/>
      <c r="C163" s="177">
        <v>1</v>
      </c>
      <c r="D163" s="177" t="s">
        <v>256</v>
      </c>
      <c r="E163" s="238">
        <v>38600</v>
      </c>
      <c r="F163" s="238">
        <v>38600</v>
      </c>
      <c r="G163" s="175" t="s">
        <v>128</v>
      </c>
      <c r="H163" s="175" t="s">
        <v>490</v>
      </c>
      <c r="I163" s="244"/>
    </row>
    <row r="164" spans="1:9">
      <c r="A164" s="177"/>
      <c r="B164" s="239"/>
      <c r="C164" s="177">
        <v>1</v>
      </c>
      <c r="D164" s="177" t="s">
        <v>257</v>
      </c>
      <c r="E164" s="238">
        <v>33000</v>
      </c>
      <c r="F164" s="238">
        <v>33000</v>
      </c>
      <c r="G164" s="175" t="s">
        <v>128</v>
      </c>
      <c r="H164" s="175" t="s">
        <v>490</v>
      </c>
      <c r="I164" s="244"/>
    </row>
    <row r="165" spans="1:9">
      <c r="A165" s="177"/>
      <c r="B165" s="239"/>
      <c r="C165" s="177">
        <v>1</v>
      </c>
      <c r="D165" s="177" t="s">
        <v>258</v>
      </c>
      <c r="E165" s="238">
        <v>33000</v>
      </c>
      <c r="F165" s="238">
        <v>33000</v>
      </c>
      <c r="G165" s="175" t="s">
        <v>128</v>
      </c>
      <c r="H165" s="175" t="s">
        <v>490</v>
      </c>
      <c r="I165" s="244"/>
    </row>
    <row r="166" spans="1:9">
      <c r="A166" s="177"/>
      <c r="B166" s="239"/>
      <c r="C166" s="177">
        <v>1</v>
      </c>
      <c r="D166" s="177" t="s">
        <v>259</v>
      </c>
      <c r="E166" s="238">
        <v>33000</v>
      </c>
      <c r="F166" s="238">
        <v>33000</v>
      </c>
      <c r="G166" s="175" t="s">
        <v>128</v>
      </c>
      <c r="H166" s="175" t="s">
        <v>490</v>
      </c>
      <c r="I166" s="244"/>
    </row>
    <row r="167" spans="1:9">
      <c r="A167" s="177"/>
      <c r="B167" s="239"/>
      <c r="C167" s="177">
        <v>1</v>
      </c>
      <c r="D167" s="177" t="s">
        <v>260</v>
      </c>
      <c r="E167" s="238">
        <v>35000</v>
      </c>
      <c r="F167" s="238">
        <v>35000</v>
      </c>
      <c r="G167" s="175" t="s">
        <v>128</v>
      </c>
      <c r="H167" s="175" t="s">
        <v>491</v>
      </c>
      <c r="I167" s="244"/>
    </row>
    <row r="168" spans="1:9">
      <c r="A168" s="177"/>
      <c r="B168" s="239"/>
      <c r="C168" s="177">
        <v>1</v>
      </c>
      <c r="D168" s="177" t="s">
        <v>261</v>
      </c>
      <c r="E168" s="238">
        <v>24000</v>
      </c>
      <c r="F168" s="238">
        <v>24000</v>
      </c>
      <c r="G168" s="175" t="s">
        <v>128</v>
      </c>
      <c r="H168" s="175" t="s">
        <v>491</v>
      </c>
      <c r="I168" s="244"/>
    </row>
    <row r="169" spans="1:9">
      <c r="A169" s="177"/>
      <c r="B169" s="239"/>
      <c r="C169" s="177">
        <v>1</v>
      </c>
      <c r="D169" s="177" t="s">
        <v>262</v>
      </c>
      <c r="E169" s="238">
        <v>24000</v>
      </c>
      <c r="F169" s="238">
        <v>24000</v>
      </c>
      <c r="G169" s="175" t="s">
        <v>128</v>
      </c>
      <c r="H169" s="175" t="s">
        <v>491</v>
      </c>
      <c r="I169" s="244"/>
    </row>
    <row r="170" spans="1:9">
      <c r="A170" s="177"/>
      <c r="B170" s="239"/>
      <c r="C170" s="177">
        <v>1</v>
      </c>
      <c r="D170" s="177" t="s">
        <v>263</v>
      </c>
      <c r="E170" s="238">
        <v>24000</v>
      </c>
      <c r="F170" s="238">
        <v>24000</v>
      </c>
      <c r="G170" s="175" t="s">
        <v>128</v>
      </c>
      <c r="H170" s="175" t="s">
        <v>491</v>
      </c>
      <c r="I170" s="244"/>
    </row>
    <row r="171" spans="1:9">
      <c r="A171" s="177"/>
      <c r="B171" s="239"/>
      <c r="C171" s="177">
        <v>1</v>
      </c>
      <c r="D171" s="177" t="s">
        <v>264</v>
      </c>
      <c r="E171" s="238">
        <v>24000</v>
      </c>
      <c r="F171" s="238">
        <v>24000</v>
      </c>
      <c r="G171" s="175" t="s">
        <v>128</v>
      </c>
      <c r="H171" s="175" t="s">
        <v>491</v>
      </c>
      <c r="I171" s="244"/>
    </row>
    <row r="172" spans="1:9">
      <c r="A172" s="177"/>
      <c r="B172" s="239"/>
      <c r="C172" s="177">
        <v>1</v>
      </c>
      <c r="D172" s="177" t="s">
        <v>265</v>
      </c>
      <c r="E172" s="238">
        <v>31500</v>
      </c>
      <c r="F172" s="238">
        <v>31500</v>
      </c>
      <c r="G172" s="175" t="s">
        <v>128</v>
      </c>
      <c r="H172" s="175" t="s">
        <v>490</v>
      </c>
      <c r="I172" s="244"/>
    </row>
    <row r="173" spans="1:9">
      <c r="A173" s="177"/>
      <c r="B173" s="239"/>
      <c r="C173" s="177">
        <v>1</v>
      </c>
      <c r="D173" s="177" t="s">
        <v>266</v>
      </c>
      <c r="E173" s="238">
        <v>33900</v>
      </c>
      <c r="F173" s="238">
        <v>33900</v>
      </c>
      <c r="G173" s="175" t="s">
        <v>128</v>
      </c>
      <c r="H173" s="175" t="s">
        <v>490</v>
      </c>
      <c r="I173" s="244"/>
    </row>
    <row r="174" spans="1:9">
      <c r="A174" s="177"/>
      <c r="B174" s="239"/>
      <c r="C174" s="177">
        <v>1</v>
      </c>
      <c r="D174" s="177" t="s">
        <v>267</v>
      </c>
      <c r="E174" s="238">
        <v>23900</v>
      </c>
      <c r="F174" s="238">
        <v>23900</v>
      </c>
      <c r="G174" s="175" t="s">
        <v>128</v>
      </c>
      <c r="H174" s="175" t="s">
        <v>491</v>
      </c>
      <c r="I174" s="244"/>
    </row>
    <row r="175" spans="1:9">
      <c r="A175" s="177"/>
      <c r="B175" s="239"/>
      <c r="C175" s="177">
        <v>1</v>
      </c>
      <c r="D175" s="177" t="s">
        <v>268</v>
      </c>
      <c r="E175" s="175">
        <v>29300</v>
      </c>
      <c r="F175" s="175">
        <v>29300</v>
      </c>
      <c r="G175" s="175" t="s">
        <v>128</v>
      </c>
      <c r="H175" s="175" t="s">
        <v>490</v>
      </c>
      <c r="I175" s="244"/>
    </row>
    <row r="176" spans="1:9">
      <c r="A176" s="177"/>
      <c r="B176" s="177"/>
      <c r="C176" s="177">
        <v>1</v>
      </c>
      <c r="D176" s="177" t="s">
        <v>269</v>
      </c>
      <c r="E176" s="175">
        <v>29300</v>
      </c>
      <c r="F176" s="175">
        <v>29300</v>
      </c>
      <c r="G176" s="175" t="s">
        <v>128</v>
      </c>
      <c r="H176" s="175" t="s">
        <v>490</v>
      </c>
      <c r="I176" s="244"/>
    </row>
    <row r="177" spans="1:9">
      <c r="A177" s="177"/>
      <c r="B177" s="177"/>
      <c r="C177" s="177">
        <v>1</v>
      </c>
      <c r="D177" s="177" t="s">
        <v>270</v>
      </c>
      <c r="E177" s="175">
        <v>29300</v>
      </c>
      <c r="F177" s="175">
        <v>29300</v>
      </c>
      <c r="G177" s="175" t="s">
        <v>128</v>
      </c>
      <c r="H177" s="175" t="s">
        <v>490</v>
      </c>
      <c r="I177" s="244"/>
    </row>
    <row r="178" spans="1:9">
      <c r="A178" s="177"/>
      <c r="B178" s="177"/>
      <c r="C178" s="177">
        <v>1</v>
      </c>
      <c r="D178" s="177" t="s">
        <v>716</v>
      </c>
      <c r="E178" s="175">
        <v>25000</v>
      </c>
      <c r="F178" s="175">
        <v>25000</v>
      </c>
      <c r="G178" s="175" t="s">
        <v>128</v>
      </c>
      <c r="H178" s="175" t="s">
        <v>491</v>
      </c>
      <c r="I178" s="244"/>
    </row>
    <row r="179" spans="1:9">
      <c r="A179" s="177"/>
      <c r="B179" s="177"/>
      <c r="C179" s="217">
        <v>1</v>
      </c>
      <c r="D179" s="217" t="s">
        <v>271</v>
      </c>
      <c r="E179" s="240">
        <v>24900</v>
      </c>
      <c r="F179" s="240">
        <v>24900</v>
      </c>
      <c r="G179" s="175" t="s">
        <v>128</v>
      </c>
      <c r="H179" s="175" t="s">
        <v>490</v>
      </c>
      <c r="I179" s="244"/>
    </row>
    <row r="180" spans="1:9">
      <c r="A180" s="177"/>
      <c r="B180" s="177"/>
      <c r="C180" s="217">
        <v>1</v>
      </c>
      <c r="D180" s="217" t="s">
        <v>272</v>
      </c>
      <c r="E180" s="240">
        <v>15300</v>
      </c>
      <c r="F180" s="240">
        <v>15300</v>
      </c>
      <c r="G180" s="175" t="s">
        <v>106</v>
      </c>
      <c r="H180" s="175" t="s">
        <v>490</v>
      </c>
      <c r="I180" s="182" t="s">
        <v>461</v>
      </c>
    </row>
    <row r="181" spans="1:9">
      <c r="A181" s="177"/>
      <c r="B181" s="177"/>
      <c r="C181" s="217">
        <v>1</v>
      </c>
      <c r="D181" s="217" t="s">
        <v>273</v>
      </c>
      <c r="E181" s="240">
        <v>15300</v>
      </c>
      <c r="F181" s="240">
        <v>15300</v>
      </c>
      <c r="G181" s="175" t="s">
        <v>106</v>
      </c>
      <c r="H181" s="175" t="s">
        <v>490</v>
      </c>
      <c r="I181" s="182" t="s">
        <v>462</v>
      </c>
    </row>
    <row r="182" spans="1:9">
      <c r="A182" s="177"/>
      <c r="B182" s="177"/>
      <c r="C182" s="217">
        <v>1</v>
      </c>
      <c r="D182" s="217" t="s">
        <v>274</v>
      </c>
      <c r="E182" s="240">
        <v>15300</v>
      </c>
      <c r="F182" s="240">
        <v>15300</v>
      </c>
      <c r="G182" s="175" t="s">
        <v>106</v>
      </c>
      <c r="H182" s="175" t="s">
        <v>490</v>
      </c>
      <c r="I182" s="182" t="s">
        <v>463</v>
      </c>
    </row>
    <row r="183" spans="1:9">
      <c r="A183" s="177"/>
      <c r="B183" s="177"/>
      <c r="C183" s="217">
        <v>1</v>
      </c>
      <c r="D183" s="217" t="s">
        <v>275</v>
      </c>
      <c r="E183" s="240">
        <v>15300</v>
      </c>
      <c r="F183" s="240">
        <v>15300</v>
      </c>
      <c r="G183" s="175" t="s">
        <v>106</v>
      </c>
      <c r="H183" s="175" t="s">
        <v>490</v>
      </c>
      <c r="I183" s="182" t="s">
        <v>464</v>
      </c>
    </row>
    <row r="184" spans="1:9">
      <c r="A184" s="177"/>
      <c r="B184" s="177"/>
      <c r="C184" s="217">
        <v>1</v>
      </c>
      <c r="D184" s="217" t="s">
        <v>276</v>
      </c>
      <c r="E184" s="240">
        <v>15300</v>
      </c>
      <c r="F184" s="240">
        <v>15300</v>
      </c>
      <c r="G184" s="175" t="s">
        <v>106</v>
      </c>
      <c r="H184" s="175" t="s">
        <v>490</v>
      </c>
      <c r="I184" s="182" t="s">
        <v>465</v>
      </c>
    </row>
    <row r="185" spans="1:9">
      <c r="A185" s="177"/>
      <c r="B185" s="177"/>
      <c r="C185" s="217">
        <v>1</v>
      </c>
      <c r="D185" s="217" t="s">
        <v>277</v>
      </c>
      <c r="E185" s="240">
        <v>15300</v>
      </c>
      <c r="F185" s="240">
        <v>15300</v>
      </c>
      <c r="G185" s="175" t="s">
        <v>106</v>
      </c>
      <c r="H185" s="175" t="s">
        <v>490</v>
      </c>
      <c r="I185" s="182" t="s">
        <v>466</v>
      </c>
    </row>
    <row r="186" spans="1:9">
      <c r="A186" s="177"/>
      <c r="B186" s="177"/>
      <c r="C186" s="217">
        <v>1</v>
      </c>
      <c r="D186" s="217" t="s">
        <v>278</v>
      </c>
      <c r="E186" s="240">
        <v>15300</v>
      </c>
      <c r="F186" s="240">
        <v>15300</v>
      </c>
      <c r="G186" s="175" t="s">
        <v>106</v>
      </c>
      <c r="H186" s="175" t="s">
        <v>490</v>
      </c>
      <c r="I186" s="182" t="s">
        <v>485</v>
      </c>
    </row>
    <row r="187" spans="1:9">
      <c r="A187" s="177"/>
      <c r="B187" s="177"/>
      <c r="C187" s="217">
        <v>1</v>
      </c>
      <c r="D187" s="177" t="s">
        <v>554</v>
      </c>
      <c r="E187" s="251">
        <v>32000</v>
      </c>
      <c r="F187" s="251">
        <v>32000</v>
      </c>
      <c r="G187" s="244" t="s">
        <v>415</v>
      </c>
      <c r="H187" s="175" t="s">
        <v>490</v>
      </c>
      <c r="I187" s="175"/>
    </row>
    <row r="188" spans="1:9">
      <c r="A188" s="177"/>
      <c r="B188" s="177"/>
      <c r="C188" s="217">
        <v>1</v>
      </c>
      <c r="D188" s="177" t="s">
        <v>555</v>
      </c>
      <c r="E188" s="251">
        <v>21000</v>
      </c>
      <c r="F188" s="251">
        <v>21000</v>
      </c>
      <c r="G188" s="244" t="s">
        <v>516</v>
      </c>
      <c r="H188" s="175" t="s">
        <v>491</v>
      </c>
      <c r="I188" s="175"/>
    </row>
    <row r="189" spans="1:9">
      <c r="A189" s="177"/>
      <c r="B189" s="177"/>
      <c r="C189" s="217">
        <v>1</v>
      </c>
      <c r="D189" s="177" t="s">
        <v>556</v>
      </c>
      <c r="E189" s="251">
        <v>21000</v>
      </c>
      <c r="F189" s="251">
        <v>21000</v>
      </c>
      <c r="G189" s="244" t="s">
        <v>516</v>
      </c>
      <c r="H189" s="175" t="s">
        <v>491</v>
      </c>
      <c r="I189" s="175"/>
    </row>
    <row r="190" spans="1:9">
      <c r="A190" s="177"/>
      <c r="B190" s="177"/>
      <c r="C190" s="217">
        <v>1</v>
      </c>
      <c r="D190" s="177" t="s">
        <v>557</v>
      </c>
      <c r="E190" s="251">
        <v>23000</v>
      </c>
      <c r="F190" s="251">
        <v>23000</v>
      </c>
      <c r="G190" s="244" t="s">
        <v>516</v>
      </c>
      <c r="H190" s="175" t="s">
        <v>490</v>
      </c>
      <c r="I190" s="175"/>
    </row>
    <row r="191" spans="1:9">
      <c r="A191" s="177"/>
      <c r="B191" s="177"/>
      <c r="C191" s="217">
        <v>1</v>
      </c>
      <c r="D191" s="177" t="s">
        <v>692</v>
      </c>
      <c r="E191" s="251">
        <v>21000</v>
      </c>
      <c r="F191" s="251">
        <v>21000</v>
      </c>
      <c r="G191" s="244" t="s">
        <v>417</v>
      </c>
      <c r="H191" s="175" t="s">
        <v>491</v>
      </c>
      <c r="I191" s="175"/>
    </row>
    <row r="192" spans="1:9">
      <c r="A192" s="177"/>
      <c r="B192" s="177"/>
      <c r="C192" s="217">
        <v>1</v>
      </c>
      <c r="D192" s="177" t="s">
        <v>693</v>
      </c>
      <c r="E192" s="251">
        <v>21000</v>
      </c>
      <c r="F192" s="251">
        <v>21000</v>
      </c>
      <c r="G192" s="244" t="s">
        <v>680</v>
      </c>
      <c r="H192" s="175" t="s">
        <v>491</v>
      </c>
      <c r="I192" s="175"/>
    </row>
    <row r="193" spans="1:9">
      <c r="A193" s="177"/>
      <c r="B193" s="177"/>
      <c r="C193" s="217">
        <v>1</v>
      </c>
      <c r="D193" s="177" t="s">
        <v>667</v>
      </c>
      <c r="E193" s="251">
        <v>22000</v>
      </c>
      <c r="F193" s="251">
        <v>22000</v>
      </c>
      <c r="G193" s="244" t="s">
        <v>680</v>
      </c>
      <c r="H193" s="175" t="s">
        <v>717</v>
      </c>
      <c r="I193" s="175"/>
    </row>
    <row r="194" spans="1:9">
      <c r="A194" s="177">
        <v>4</v>
      </c>
      <c r="B194" s="239" t="s">
        <v>279</v>
      </c>
      <c r="C194" s="177">
        <v>1</v>
      </c>
      <c r="D194" s="177" t="s">
        <v>280</v>
      </c>
      <c r="E194" s="238">
        <v>11000</v>
      </c>
      <c r="F194" s="238">
        <v>11000</v>
      </c>
      <c r="G194" s="175" t="s">
        <v>128</v>
      </c>
      <c r="H194" s="175" t="s">
        <v>459</v>
      </c>
      <c r="I194" s="177"/>
    </row>
    <row r="195" spans="1:9">
      <c r="A195" s="177">
        <v>5</v>
      </c>
      <c r="B195" s="239" t="s">
        <v>281</v>
      </c>
      <c r="C195" s="177">
        <v>1</v>
      </c>
      <c r="D195" s="177" t="s">
        <v>282</v>
      </c>
      <c r="E195" s="238">
        <v>15000</v>
      </c>
      <c r="F195" s="238">
        <v>15000</v>
      </c>
      <c r="G195" s="175" t="s">
        <v>128</v>
      </c>
      <c r="H195" s="175" t="s">
        <v>459</v>
      </c>
      <c r="I195" s="177"/>
    </row>
    <row r="196" spans="1:9">
      <c r="A196" s="177">
        <v>6</v>
      </c>
      <c r="B196" s="239" t="s">
        <v>283</v>
      </c>
      <c r="C196" s="177">
        <v>1</v>
      </c>
      <c r="D196" s="177" t="s">
        <v>284</v>
      </c>
      <c r="E196" s="238">
        <v>10000</v>
      </c>
      <c r="F196" s="238">
        <v>10000</v>
      </c>
      <c r="G196" s="175" t="s">
        <v>128</v>
      </c>
      <c r="H196" s="175" t="s">
        <v>459</v>
      </c>
      <c r="I196" s="177"/>
    </row>
    <row r="197" spans="1:9">
      <c r="A197" s="177"/>
      <c r="B197" s="239"/>
      <c r="C197" s="177">
        <v>1</v>
      </c>
      <c r="D197" s="177" t="s">
        <v>285</v>
      </c>
      <c r="E197" s="238">
        <v>5000</v>
      </c>
      <c r="F197" s="238">
        <v>5000</v>
      </c>
      <c r="G197" s="175" t="s">
        <v>128</v>
      </c>
      <c r="H197" s="175" t="s">
        <v>459</v>
      </c>
      <c r="I197" s="177"/>
    </row>
    <row r="198" spans="1:9">
      <c r="A198" s="177"/>
      <c r="B198" s="239"/>
      <c r="C198" s="177">
        <v>1</v>
      </c>
      <c r="D198" s="177" t="s">
        <v>286</v>
      </c>
      <c r="E198" s="238">
        <v>10000</v>
      </c>
      <c r="F198" s="238">
        <v>10000</v>
      </c>
      <c r="G198" s="175" t="s">
        <v>128</v>
      </c>
      <c r="H198" s="175" t="s">
        <v>459</v>
      </c>
      <c r="I198" s="177"/>
    </row>
    <row r="199" spans="1:9">
      <c r="A199" s="177">
        <v>7</v>
      </c>
      <c r="B199" s="239" t="s">
        <v>287</v>
      </c>
      <c r="C199" s="177">
        <v>1</v>
      </c>
      <c r="D199" s="177" t="s">
        <v>288</v>
      </c>
      <c r="E199" s="238">
        <v>14500</v>
      </c>
      <c r="F199" s="238">
        <v>14500</v>
      </c>
      <c r="G199" s="175" t="s">
        <v>128</v>
      </c>
      <c r="H199" s="175" t="s">
        <v>459</v>
      </c>
      <c r="I199" s="177"/>
    </row>
    <row r="200" spans="1:9">
      <c r="A200" s="177"/>
      <c r="B200" s="239"/>
      <c r="C200" s="177">
        <v>1</v>
      </c>
      <c r="D200" s="177" t="s">
        <v>718</v>
      </c>
      <c r="E200" s="238">
        <v>6900</v>
      </c>
      <c r="F200" s="238">
        <v>6900</v>
      </c>
      <c r="G200" s="175" t="s">
        <v>128</v>
      </c>
      <c r="H200" s="175" t="s">
        <v>459</v>
      </c>
      <c r="I200" s="177"/>
    </row>
    <row r="201" spans="1:9">
      <c r="A201" s="177"/>
      <c r="B201" s="239"/>
      <c r="C201" s="177">
        <v>1</v>
      </c>
      <c r="D201" s="177" t="s">
        <v>558</v>
      </c>
      <c r="E201" s="251">
        <v>3700</v>
      </c>
      <c r="F201" s="251">
        <v>3700</v>
      </c>
      <c r="G201" s="175" t="s">
        <v>144</v>
      </c>
      <c r="H201" s="175" t="s">
        <v>459</v>
      </c>
      <c r="I201" s="177"/>
    </row>
    <row r="202" spans="1:9">
      <c r="A202" s="177"/>
      <c r="B202" s="239"/>
      <c r="C202" s="177">
        <v>1</v>
      </c>
      <c r="D202" s="177" t="s">
        <v>559</v>
      </c>
      <c r="E202" s="251">
        <v>3700</v>
      </c>
      <c r="F202" s="251">
        <v>3700</v>
      </c>
      <c r="G202" s="175" t="s">
        <v>144</v>
      </c>
      <c r="H202" s="175" t="s">
        <v>459</v>
      </c>
      <c r="I202" s="177"/>
    </row>
    <row r="203" spans="1:9">
      <c r="A203" s="177"/>
      <c r="B203" s="239"/>
      <c r="C203" s="177">
        <v>1</v>
      </c>
      <c r="D203" s="177" t="s">
        <v>560</v>
      </c>
      <c r="E203" s="251">
        <v>3700</v>
      </c>
      <c r="F203" s="251">
        <v>3700</v>
      </c>
      <c r="G203" s="175" t="s">
        <v>144</v>
      </c>
      <c r="H203" s="175" t="s">
        <v>459</v>
      </c>
      <c r="I203" s="177"/>
    </row>
    <row r="204" spans="1:9">
      <c r="A204" s="177"/>
      <c r="B204" s="239"/>
      <c r="C204" s="177">
        <v>1</v>
      </c>
      <c r="D204" s="177" t="s">
        <v>668</v>
      </c>
      <c r="E204" s="251">
        <v>8500</v>
      </c>
      <c r="F204" s="251">
        <v>8500</v>
      </c>
      <c r="G204" s="175" t="s">
        <v>128</v>
      </c>
      <c r="H204" s="175" t="s">
        <v>417</v>
      </c>
      <c r="I204" s="177"/>
    </row>
    <row r="205" spans="1:9">
      <c r="A205" s="177">
        <v>8</v>
      </c>
      <c r="B205" s="239" t="s">
        <v>671</v>
      </c>
      <c r="C205" s="177">
        <v>1</v>
      </c>
      <c r="D205" s="177" t="s">
        <v>719</v>
      </c>
      <c r="E205" s="251">
        <v>1600</v>
      </c>
      <c r="F205" s="251">
        <v>1600</v>
      </c>
      <c r="G205" s="175" t="s">
        <v>128</v>
      </c>
      <c r="H205" s="175" t="s">
        <v>459</v>
      </c>
      <c r="I205" s="177"/>
    </row>
    <row r="206" spans="1:9">
      <c r="A206" s="177">
        <v>9</v>
      </c>
      <c r="B206" s="239" t="s">
        <v>289</v>
      </c>
      <c r="C206" s="177">
        <v>1</v>
      </c>
      <c r="D206" s="177" t="s">
        <v>290</v>
      </c>
      <c r="E206" s="238">
        <v>5000</v>
      </c>
      <c r="F206" s="238">
        <v>5000</v>
      </c>
      <c r="G206" s="175" t="s">
        <v>128</v>
      </c>
      <c r="H206" s="175" t="s">
        <v>459</v>
      </c>
      <c r="I206" s="177"/>
    </row>
    <row r="207" spans="1:9">
      <c r="A207" s="177"/>
      <c r="B207" s="239"/>
      <c r="C207" s="177">
        <v>1</v>
      </c>
      <c r="D207" s="177" t="s">
        <v>291</v>
      </c>
      <c r="E207" s="238">
        <v>5000</v>
      </c>
      <c r="F207" s="238">
        <v>5000</v>
      </c>
      <c r="G207" s="175" t="s">
        <v>128</v>
      </c>
      <c r="H207" s="175" t="s">
        <v>459</v>
      </c>
      <c r="I207" s="177"/>
    </row>
    <row r="208" spans="1:9">
      <c r="A208" s="177">
        <v>10</v>
      </c>
      <c r="B208" s="239" t="s">
        <v>292</v>
      </c>
      <c r="C208" s="177">
        <v>1</v>
      </c>
      <c r="D208" s="177" t="s">
        <v>293</v>
      </c>
      <c r="E208" s="238">
        <v>1100</v>
      </c>
      <c r="F208" s="238">
        <v>1100</v>
      </c>
      <c r="G208" s="175" t="s">
        <v>128</v>
      </c>
      <c r="H208" s="175" t="s">
        <v>459</v>
      </c>
      <c r="I208" s="177"/>
    </row>
    <row r="209" spans="1:9">
      <c r="A209" s="177"/>
      <c r="B209" s="239"/>
      <c r="C209" s="177">
        <v>1</v>
      </c>
      <c r="D209" s="177" t="s">
        <v>294</v>
      </c>
      <c r="E209" s="238">
        <v>1100</v>
      </c>
      <c r="F209" s="238">
        <v>1100</v>
      </c>
      <c r="G209" s="175" t="s">
        <v>128</v>
      </c>
      <c r="H209" s="175" t="s">
        <v>459</v>
      </c>
      <c r="I209" s="177"/>
    </row>
    <row r="210" spans="1:9">
      <c r="A210" s="177"/>
      <c r="B210" s="239"/>
      <c r="C210" s="177">
        <v>1</v>
      </c>
      <c r="D210" s="177" t="s">
        <v>295</v>
      </c>
      <c r="E210" s="238">
        <v>1100</v>
      </c>
      <c r="F210" s="238">
        <v>1100</v>
      </c>
      <c r="G210" s="175" t="s">
        <v>128</v>
      </c>
      <c r="H210" s="175" t="s">
        <v>459</v>
      </c>
      <c r="I210" s="177"/>
    </row>
    <row r="211" spans="1:9">
      <c r="A211" s="177"/>
      <c r="B211" s="239"/>
      <c r="C211" s="177">
        <v>1</v>
      </c>
      <c r="D211" s="177" t="s">
        <v>296</v>
      </c>
      <c r="E211" s="238">
        <v>1100</v>
      </c>
      <c r="F211" s="238">
        <v>1100</v>
      </c>
      <c r="G211" s="175" t="s">
        <v>128</v>
      </c>
      <c r="H211" s="175" t="s">
        <v>459</v>
      </c>
      <c r="I211" s="177"/>
    </row>
    <row r="212" spans="1:9">
      <c r="A212" s="177"/>
      <c r="B212" s="239"/>
      <c r="C212" s="177">
        <v>1</v>
      </c>
      <c r="D212" s="177" t="s">
        <v>297</v>
      </c>
      <c r="E212" s="238">
        <v>1100</v>
      </c>
      <c r="F212" s="238">
        <v>1100</v>
      </c>
      <c r="G212" s="175" t="s">
        <v>128</v>
      </c>
      <c r="H212" s="175" t="s">
        <v>459</v>
      </c>
      <c r="I212" s="177"/>
    </row>
    <row r="213" spans="1:9">
      <c r="A213" s="177">
        <v>12</v>
      </c>
      <c r="B213" s="239" t="s">
        <v>298</v>
      </c>
      <c r="C213" s="177">
        <v>1</v>
      </c>
      <c r="D213" s="177" t="s">
        <v>672</v>
      </c>
      <c r="E213" s="238">
        <v>2000</v>
      </c>
      <c r="F213" s="238">
        <v>2000</v>
      </c>
      <c r="G213" s="175" t="s">
        <v>128</v>
      </c>
      <c r="H213" s="175" t="s">
        <v>459</v>
      </c>
      <c r="I213" s="177"/>
    </row>
    <row r="214" spans="1:9">
      <c r="A214" s="177"/>
      <c r="B214" s="239"/>
      <c r="C214" s="177">
        <v>1</v>
      </c>
      <c r="D214" s="177" t="s">
        <v>299</v>
      </c>
      <c r="E214" s="238">
        <v>2000</v>
      </c>
      <c r="F214" s="238">
        <v>2000</v>
      </c>
      <c r="G214" s="175" t="s">
        <v>128</v>
      </c>
      <c r="H214" s="175" t="s">
        <v>459</v>
      </c>
      <c r="I214" s="177"/>
    </row>
    <row r="215" spans="1:9">
      <c r="A215" s="177"/>
      <c r="B215" s="239"/>
      <c r="C215" s="177">
        <v>1</v>
      </c>
      <c r="D215" s="177" t="s">
        <v>720</v>
      </c>
      <c r="E215" s="279">
        <v>3000</v>
      </c>
      <c r="F215" s="279">
        <v>3000</v>
      </c>
      <c r="G215" s="175" t="s">
        <v>128</v>
      </c>
      <c r="H215" s="175" t="s">
        <v>721</v>
      </c>
      <c r="I215" s="177"/>
    </row>
    <row r="216" spans="1:9">
      <c r="A216" s="177"/>
      <c r="B216" s="239"/>
      <c r="C216" s="177">
        <v>1</v>
      </c>
      <c r="D216" s="177" t="s">
        <v>722</v>
      </c>
      <c r="E216" s="279">
        <v>3000</v>
      </c>
      <c r="F216" s="279">
        <v>3000</v>
      </c>
      <c r="G216" s="175" t="s">
        <v>128</v>
      </c>
      <c r="H216" s="175" t="s">
        <v>723</v>
      </c>
      <c r="I216" s="177"/>
    </row>
    <row r="217" spans="1:9">
      <c r="A217" s="177"/>
      <c r="B217" s="239"/>
      <c r="C217" s="177">
        <v>1</v>
      </c>
      <c r="D217" s="177" t="s">
        <v>724</v>
      </c>
      <c r="E217" s="279">
        <v>3000</v>
      </c>
      <c r="F217" s="279">
        <v>3000</v>
      </c>
      <c r="G217" s="175" t="s">
        <v>128</v>
      </c>
      <c r="H217" s="175" t="s">
        <v>725</v>
      </c>
      <c r="I217" s="177"/>
    </row>
    <row r="218" spans="1:9">
      <c r="A218" s="177"/>
      <c r="B218" s="239"/>
      <c r="C218" s="177">
        <v>1</v>
      </c>
      <c r="D218" s="177" t="s">
        <v>726</v>
      </c>
      <c r="E218" s="279">
        <v>3000</v>
      </c>
      <c r="F218" s="279">
        <v>3000</v>
      </c>
      <c r="G218" s="175" t="s">
        <v>128</v>
      </c>
      <c r="H218" s="175" t="s">
        <v>727</v>
      </c>
      <c r="I218" s="177"/>
    </row>
    <row r="219" spans="1:9">
      <c r="A219" s="177"/>
      <c r="B219" s="239"/>
      <c r="C219" s="177">
        <v>1</v>
      </c>
      <c r="D219" s="177" t="s">
        <v>728</v>
      </c>
      <c r="E219" s="279">
        <v>3000</v>
      </c>
      <c r="F219" s="279">
        <v>3000</v>
      </c>
      <c r="G219" s="175" t="s">
        <v>128</v>
      </c>
      <c r="H219" s="175" t="s">
        <v>729</v>
      </c>
      <c r="I219" s="177"/>
    </row>
    <row r="220" spans="1:9">
      <c r="A220" s="177"/>
      <c r="B220" s="239"/>
      <c r="C220" s="177">
        <v>1</v>
      </c>
      <c r="D220" s="177" t="s">
        <v>730</v>
      </c>
      <c r="E220" s="279">
        <v>3000</v>
      </c>
      <c r="F220" s="279">
        <v>3000</v>
      </c>
      <c r="G220" s="175" t="s">
        <v>128</v>
      </c>
      <c r="H220" s="175" t="s">
        <v>731</v>
      </c>
      <c r="I220" s="177"/>
    </row>
    <row r="221" spans="1:9">
      <c r="A221" s="177">
        <v>13</v>
      </c>
      <c r="B221" s="239" t="s">
        <v>300</v>
      </c>
      <c r="C221" s="177">
        <v>1</v>
      </c>
      <c r="D221" s="177" t="s">
        <v>732</v>
      </c>
      <c r="E221" s="178">
        <v>30000</v>
      </c>
      <c r="F221" s="178">
        <v>30000</v>
      </c>
      <c r="G221" s="175" t="s">
        <v>128</v>
      </c>
      <c r="H221" s="175" t="s">
        <v>459</v>
      </c>
      <c r="I221" s="177"/>
    </row>
    <row r="222" spans="1:9">
      <c r="A222" s="177"/>
      <c r="B222" s="239"/>
      <c r="C222" s="177">
        <v>1</v>
      </c>
      <c r="D222" s="177" t="s">
        <v>733</v>
      </c>
      <c r="E222" s="238">
        <v>30000</v>
      </c>
      <c r="F222" s="238">
        <v>30000</v>
      </c>
      <c r="G222" s="175" t="s">
        <v>128</v>
      </c>
      <c r="H222" s="175" t="s">
        <v>459</v>
      </c>
      <c r="I222" s="177"/>
    </row>
    <row r="223" spans="1:9">
      <c r="A223" s="177"/>
      <c r="B223" s="239"/>
      <c r="C223" s="177">
        <v>1</v>
      </c>
      <c r="D223" s="177" t="s">
        <v>301</v>
      </c>
      <c r="E223" s="238">
        <v>28000</v>
      </c>
      <c r="F223" s="238">
        <v>28000</v>
      </c>
      <c r="G223" s="175" t="s">
        <v>128</v>
      </c>
      <c r="H223" s="175" t="s">
        <v>459</v>
      </c>
      <c r="I223" s="177"/>
    </row>
    <row r="224" spans="1:9">
      <c r="A224" s="177"/>
      <c r="B224" s="239"/>
      <c r="C224" s="177">
        <v>1</v>
      </c>
      <c r="D224" s="177" t="s">
        <v>302</v>
      </c>
      <c r="E224" s="238">
        <v>28000</v>
      </c>
      <c r="F224" s="238">
        <v>28000</v>
      </c>
      <c r="G224" s="175" t="s">
        <v>128</v>
      </c>
      <c r="H224" s="175" t="s">
        <v>459</v>
      </c>
      <c r="I224" s="177"/>
    </row>
    <row r="225" spans="1:9">
      <c r="A225" s="177"/>
      <c r="B225" s="239"/>
      <c r="C225" s="177">
        <v>1</v>
      </c>
      <c r="D225" s="177" t="s">
        <v>625</v>
      </c>
      <c r="E225" s="238">
        <v>18000</v>
      </c>
      <c r="F225" s="238">
        <v>18000</v>
      </c>
      <c r="G225" s="175" t="s">
        <v>128</v>
      </c>
      <c r="H225" s="175" t="s">
        <v>418</v>
      </c>
      <c r="I225" s="177"/>
    </row>
    <row r="226" spans="1:9">
      <c r="A226" s="177">
        <v>14</v>
      </c>
      <c r="B226" s="239" t="s">
        <v>303</v>
      </c>
      <c r="C226" s="177">
        <v>61</v>
      </c>
      <c r="D226" s="177" t="s">
        <v>304</v>
      </c>
      <c r="E226" s="178">
        <v>750</v>
      </c>
      <c r="F226" s="238">
        <f>E226*C226</f>
        <v>45750</v>
      </c>
      <c r="G226" s="175" t="s">
        <v>128</v>
      </c>
      <c r="H226" s="175" t="s">
        <v>459</v>
      </c>
      <c r="I226" s="177"/>
    </row>
    <row r="227" spans="1:9">
      <c r="A227" s="177">
        <v>15</v>
      </c>
      <c r="B227" s="239" t="s">
        <v>305</v>
      </c>
      <c r="C227" s="177">
        <v>23</v>
      </c>
      <c r="D227" s="177" t="s">
        <v>306</v>
      </c>
      <c r="E227" s="238">
        <v>1200</v>
      </c>
      <c r="F227" s="238">
        <f>E227*C227</f>
        <v>27600</v>
      </c>
      <c r="G227" s="175" t="s">
        <v>128</v>
      </c>
      <c r="H227" s="175" t="s">
        <v>459</v>
      </c>
      <c r="I227" s="177"/>
    </row>
    <row r="228" spans="1:9">
      <c r="A228" s="177">
        <v>16</v>
      </c>
      <c r="B228" s="239" t="s">
        <v>307</v>
      </c>
      <c r="C228" s="177">
        <v>1</v>
      </c>
      <c r="D228" s="177" t="s">
        <v>308</v>
      </c>
      <c r="E228" s="238">
        <v>600</v>
      </c>
      <c r="F228" s="238">
        <v>600</v>
      </c>
      <c r="G228" s="175" t="s">
        <v>128</v>
      </c>
      <c r="H228" s="175" t="s">
        <v>459</v>
      </c>
      <c r="I228" s="177"/>
    </row>
    <row r="229" spans="1:9">
      <c r="A229" s="177"/>
      <c r="B229" s="239"/>
      <c r="C229" s="177">
        <v>1</v>
      </c>
      <c r="D229" s="177" t="s">
        <v>309</v>
      </c>
      <c r="E229" s="238">
        <v>600</v>
      </c>
      <c r="F229" s="238">
        <v>600</v>
      </c>
      <c r="G229" s="175" t="s">
        <v>128</v>
      </c>
      <c r="H229" s="175" t="s">
        <v>459</v>
      </c>
      <c r="I229" s="177"/>
    </row>
    <row r="230" spans="1:9">
      <c r="A230" s="177"/>
      <c r="B230" s="239"/>
      <c r="C230" s="177">
        <v>51</v>
      </c>
      <c r="D230" s="177" t="s">
        <v>734</v>
      </c>
      <c r="E230" s="178">
        <v>400</v>
      </c>
      <c r="F230" s="178">
        <v>400</v>
      </c>
      <c r="G230" s="175" t="s">
        <v>128</v>
      </c>
      <c r="H230" s="175" t="s">
        <v>459</v>
      </c>
      <c r="I230" s="177"/>
    </row>
    <row r="231" spans="1:9">
      <c r="A231" s="177"/>
      <c r="B231" s="239"/>
      <c r="C231" s="177"/>
      <c r="D231" s="177" t="s">
        <v>735</v>
      </c>
      <c r="E231" s="178">
        <v>400</v>
      </c>
      <c r="F231" s="178">
        <v>400</v>
      </c>
      <c r="G231" s="175" t="s">
        <v>128</v>
      </c>
      <c r="H231" s="175" t="s">
        <v>459</v>
      </c>
      <c r="I231" s="177"/>
    </row>
    <row r="232" spans="1:9">
      <c r="A232" s="177"/>
      <c r="B232" s="239"/>
      <c r="C232" s="177"/>
      <c r="D232" s="177" t="s">
        <v>736</v>
      </c>
      <c r="E232" s="178">
        <v>400</v>
      </c>
      <c r="F232" s="178">
        <v>400</v>
      </c>
      <c r="G232" s="175" t="s">
        <v>128</v>
      </c>
      <c r="H232" s="175" t="s">
        <v>459</v>
      </c>
      <c r="I232" s="177"/>
    </row>
    <row r="233" spans="1:9">
      <c r="A233" s="177"/>
      <c r="B233" s="239"/>
      <c r="C233" s="177"/>
      <c r="D233" s="177" t="s">
        <v>737</v>
      </c>
      <c r="E233" s="178">
        <v>400</v>
      </c>
      <c r="F233" s="178">
        <v>400</v>
      </c>
      <c r="G233" s="175" t="s">
        <v>128</v>
      </c>
      <c r="H233" s="175" t="s">
        <v>459</v>
      </c>
      <c r="I233" s="177"/>
    </row>
    <row r="234" spans="1:9">
      <c r="A234" s="177"/>
      <c r="B234" s="239"/>
      <c r="C234" s="177"/>
      <c r="D234" s="177" t="s">
        <v>738</v>
      </c>
      <c r="E234" s="178">
        <v>400</v>
      </c>
      <c r="F234" s="178">
        <v>400</v>
      </c>
      <c r="G234" s="175" t="s">
        <v>128</v>
      </c>
      <c r="H234" s="175" t="s">
        <v>459</v>
      </c>
      <c r="I234" s="177"/>
    </row>
    <row r="235" spans="1:9">
      <c r="A235" s="177"/>
      <c r="B235" s="239"/>
      <c r="C235" s="177"/>
      <c r="D235" s="177" t="s">
        <v>739</v>
      </c>
      <c r="E235" s="178">
        <v>400</v>
      </c>
      <c r="F235" s="178">
        <v>400</v>
      </c>
      <c r="G235" s="175" t="s">
        <v>128</v>
      </c>
      <c r="H235" s="175" t="s">
        <v>459</v>
      </c>
      <c r="I235" s="177"/>
    </row>
    <row r="236" spans="1:9">
      <c r="A236" s="177"/>
      <c r="B236" s="239"/>
      <c r="C236" s="177"/>
      <c r="D236" s="177" t="s">
        <v>740</v>
      </c>
      <c r="E236" s="178">
        <v>400</v>
      </c>
      <c r="F236" s="178">
        <v>400</v>
      </c>
      <c r="G236" s="175" t="s">
        <v>128</v>
      </c>
      <c r="H236" s="175" t="s">
        <v>459</v>
      </c>
      <c r="I236" s="177"/>
    </row>
    <row r="237" spans="1:9">
      <c r="A237" s="177"/>
      <c r="B237" s="239"/>
      <c r="C237" s="177"/>
      <c r="D237" s="177" t="s">
        <v>741</v>
      </c>
      <c r="E237" s="178">
        <v>400</v>
      </c>
      <c r="F237" s="178">
        <v>400</v>
      </c>
      <c r="G237" s="175" t="s">
        <v>128</v>
      </c>
      <c r="H237" s="175" t="s">
        <v>459</v>
      </c>
      <c r="I237" s="177"/>
    </row>
    <row r="238" spans="1:9">
      <c r="A238" s="177"/>
      <c r="B238" s="239"/>
      <c r="C238" s="177"/>
      <c r="D238" s="177" t="s">
        <v>742</v>
      </c>
      <c r="E238" s="178">
        <v>400</v>
      </c>
      <c r="F238" s="178">
        <v>400</v>
      </c>
      <c r="G238" s="175" t="s">
        <v>128</v>
      </c>
      <c r="H238" s="175" t="s">
        <v>459</v>
      </c>
      <c r="I238" s="177"/>
    </row>
    <row r="239" spans="1:9">
      <c r="A239" s="177"/>
      <c r="B239" s="239"/>
      <c r="C239" s="177"/>
      <c r="D239" s="177" t="s">
        <v>743</v>
      </c>
      <c r="E239" s="178">
        <v>400</v>
      </c>
      <c r="F239" s="178">
        <v>400</v>
      </c>
      <c r="G239" s="175" t="s">
        <v>128</v>
      </c>
      <c r="H239" s="175" t="s">
        <v>459</v>
      </c>
      <c r="I239" s="177"/>
    </row>
    <row r="240" spans="1:9">
      <c r="A240" s="177"/>
      <c r="B240" s="239"/>
      <c r="C240" s="177"/>
      <c r="D240" s="177" t="s">
        <v>744</v>
      </c>
      <c r="E240" s="178">
        <v>400</v>
      </c>
      <c r="F240" s="178">
        <v>400</v>
      </c>
      <c r="G240" s="175" t="s">
        <v>128</v>
      </c>
      <c r="H240" s="175" t="s">
        <v>459</v>
      </c>
      <c r="I240" s="177"/>
    </row>
    <row r="241" spans="1:9">
      <c r="A241" s="177"/>
      <c r="B241" s="239"/>
      <c r="C241" s="177"/>
      <c r="D241" s="177" t="s">
        <v>745</v>
      </c>
      <c r="E241" s="178">
        <v>400</v>
      </c>
      <c r="F241" s="178">
        <v>400</v>
      </c>
      <c r="G241" s="175" t="s">
        <v>128</v>
      </c>
      <c r="H241" s="175" t="s">
        <v>459</v>
      </c>
      <c r="I241" s="177"/>
    </row>
    <row r="242" spans="1:9">
      <c r="A242" s="177"/>
      <c r="B242" s="239"/>
      <c r="C242" s="177"/>
      <c r="D242" s="177" t="s">
        <v>746</v>
      </c>
      <c r="E242" s="178">
        <v>400</v>
      </c>
      <c r="F242" s="178">
        <v>400</v>
      </c>
      <c r="G242" s="175" t="s">
        <v>128</v>
      </c>
      <c r="H242" s="175" t="s">
        <v>459</v>
      </c>
      <c r="I242" s="177"/>
    </row>
    <row r="243" spans="1:9">
      <c r="A243" s="177"/>
      <c r="B243" s="239"/>
      <c r="C243" s="177"/>
      <c r="D243" s="177" t="s">
        <v>747</v>
      </c>
      <c r="E243" s="178">
        <v>400</v>
      </c>
      <c r="F243" s="178">
        <v>400</v>
      </c>
      <c r="G243" s="175" t="s">
        <v>128</v>
      </c>
      <c r="H243" s="175" t="s">
        <v>459</v>
      </c>
      <c r="I243" s="177"/>
    </row>
    <row r="244" spans="1:9">
      <c r="A244" s="177"/>
      <c r="B244" s="239"/>
      <c r="C244" s="177"/>
      <c r="D244" s="177" t="s">
        <v>748</v>
      </c>
      <c r="E244" s="178">
        <v>400</v>
      </c>
      <c r="F244" s="178">
        <v>400</v>
      </c>
      <c r="G244" s="175" t="s">
        <v>128</v>
      </c>
      <c r="H244" s="175" t="s">
        <v>459</v>
      </c>
      <c r="I244" s="177"/>
    </row>
    <row r="245" spans="1:9">
      <c r="A245" s="177"/>
      <c r="B245" s="239"/>
      <c r="C245" s="177"/>
      <c r="D245" s="177" t="s">
        <v>749</v>
      </c>
      <c r="E245" s="178">
        <v>400</v>
      </c>
      <c r="F245" s="178">
        <v>400</v>
      </c>
      <c r="G245" s="175" t="s">
        <v>128</v>
      </c>
      <c r="H245" s="175" t="s">
        <v>459</v>
      </c>
      <c r="I245" s="177"/>
    </row>
    <row r="246" spans="1:9">
      <c r="A246" s="177"/>
      <c r="B246" s="239"/>
      <c r="C246" s="177"/>
      <c r="D246" s="177" t="s">
        <v>750</v>
      </c>
      <c r="E246" s="178">
        <v>400</v>
      </c>
      <c r="F246" s="178">
        <v>400</v>
      </c>
      <c r="G246" s="175" t="s">
        <v>128</v>
      </c>
      <c r="H246" s="175" t="s">
        <v>459</v>
      </c>
      <c r="I246" s="177"/>
    </row>
    <row r="247" spans="1:9">
      <c r="A247" s="177"/>
      <c r="B247" s="239"/>
      <c r="C247" s="177"/>
      <c r="D247" s="177" t="s">
        <v>751</v>
      </c>
      <c r="E247" s="178">
        <v>400</v>
      </c>
      <c r="F247" s="178">
        <v>400</v>
      </c>
      <c r="G247" s="175" t="s">
        <v>128</v>
      </c>
      <c r="H247" s="175" t="s">
        <v>459</v>
      </c>
      <c r="I247" s="177"/>
    </row>
    <row r="248" spans="1:9">
      <c r="A248" s="177"/>
      <c r="B248" s="239"/>
      <c r="C248" s="177"/>
      <c r="D248" s="177" t="s">
        <v>752</v>
      </c>
      <c r="E248" s="178">
        <v>400</v>
      </c>
      <c r="F248" s="178">
        <v>400</v>
      </c>
      <c r="G248" s="175" t="s">
        <v>128</v>
      </c>
      <c r="H248" s="175" t="s">
        <v>459</v>
      </c>
      <c r="I248" s="177"/>
    </row>
    <row r="249" spans="1:9">
      <c r="A249" s="177"/>
      <c r="B249" s="239"/>
      <c r="C249" s="177"/>
      <c r="D249" s="177" t="s">
        <v>753</v>
      </c>
      <c r="E249" s="178">
        <v>400</v>
      </c>
      <c r="F249" s="178">
        <v>400</v>
      </c>
      <c r="G249" s="175" t="s">
        <v>128</v>
      </c>
      <c r="H249" s="175" t="s">
        <v>459</v>
      </c>
      <c r="I249" s="177"/>
    </row>
    <row r="250" spans="1:9">
      <c r="A250" s="177"/>
      <c r="B250" s="239"/>
      <c r="C250" s="177"/>
      <c r="D250" s="177" t="s">
        <v>754</v>
      </c>
      <c r="E250" s="178">
        <v>400</v>
      </c>
      <c r="F250" s="178">
        <v>400</v>
      </c>
      <c r="G250" s="175" t="s">
        <v>128</v>
      </c>
      <c r="H250" s="175" t="s">
        <v>459</v>
      </c>
      <c r="I250" s="177"/>
    </row>
    <row r="251" spans="1:9">
      <c r="A251" s="177"/>
      <c r="B251" s="239"/>
      <c r="C251" s="177"/>
      <c r="D251" s="177" t="s">
        <v>755</v>
      </c>
      <c r="E251" s="178">
        <v>400</v>
      </c>
      <c r="F251" s="178">
        <v>400</v>
      </c>
      <c r="G251" s="175" t="s">
        <v>128</v>
      </c>
      <c r="H251" s="175" t="s">
        <v>459</v>
      </c>
      <c r="I251" s="177"/>
    </row>
    <row r="252" spans="1:9">
      <c r="A252" s="177"/>
      <c r="B252" s="239"/>
      <c r="C252" s="177"/>
      <c r="D252" s="177" t="s">
        <v>756</v>
      </c>
      <c r="E252" s="178">
        <v>400</v>
      </c>
      <c r="F252" s="178">
        <v>400</v>
      </c>
      <c r="G252" s="175" t="s">
        <v>128</v>
      </c>
      <c r="H252" s="175" t="s">
        <v>459</v>
      </c>
      <c r="I252" s="177"/>
    </row>
    <row r="253" spans="1:9">
      <c r="A253" s="177"/>
      <c r="B253" s="239"/>
      <c r="C253" s="177"/>
      <c r="D253" s="177" t="s">
        <v>757</v>
      </c>
      <c r="E253" s="178">
        <v>400</v>
      </c>
      <c r="F253" s="178">
        <v>400</v>
      </c>
      <c r="G253" s="175" t="s">
        <v>128</v>
      </c>
      <c r="H253" s="175" t="s">
        <v>459</v>
      </c>
      <c r="I253" s="177"/>
    </row>
    <row r="254" spans="1:9">
      <c r="A254" s="177"/>
      <c r="B254" s="239"/>
      <c r="C254" s="177"/>
      <c r="D254" s="177" t="s">
        <v>758</v>
      </c>
      <c r="E254" s="178">
        <v>400</v>
      </c>
      <c r="F254" s="178">
        <v>400</v>
      </c>
      <c r="G254" s="175" t="s">
        <v>128</v>
      </c>
      <c r="H254" s="175" t="s">
        <v>459</v>
      </c>
      <c r="I254" s="177"/>
    </row>
    <row r="255" spans="1:9">
      <c r="A255" s="177"/>
      <c r="B255" s="239"/>
      <c r="C255" s="177"/>
      <c r="D255" s="177" t="s">
        <v>759</v>
      </c>
      <c r="E255" s="178">
        <v>400</v>
      </c>
      <c r="F255" s="178">
        <v>400</v>
      </c>
      <c r="G255" s="175" t="s">
        <v>128</v>
      </c>
      <c r="H255" s="175" t="s">
        <v>459</v>
      </c>
      <c r="I255" s="177"/>
    </row>
    <row r="256" spans="1:9">
      <c r="A256" s="177"/>
      <c r="B256" s="239"/>
      <c r="C256" s="177"/>
      <c r="D256" s="177" t="s">
        <v>760</v>
      </c>
      <c r="E256" s="178">
        <v>400</v>
      </c>
      <c r="F256" s="178">
        <v>400</v>
      </c>
      <c r="G256" s="175" t="s">
        <v>128</v>
      </c>
      <c r="H256" s="175" t="s">
        <v>459</v>
      </c>
      <c r="I256" s="177"/>
    </row>
    <row r="257" spans="1:9">
      <c r="A257" s="177"/>
      <c r="B257" s="239"/>
      <c r="C257" s="177"/>
      <c r="D257" s="177" t="s">
        <v>761</v>
      </c>
      <c r="E257" s="178">
        <v>400</v>
      </c>
      <c r="F257" s="178">
        <v>400</v>
      </c>
      <c r="G257" s="175" t="s">
        <v>128</v>
      </c>
      <c r="H257" s="175" t="s">
        <v>459</v>
      </c>
      <c r="I257" s="177"/>
    </row>
    <row r="258" spans="1:9">
      <c r="A258" s="177"/>
      <c r="B258" s="239"/>
      <c r="C258" s="177"/>
      <c r="D258" s="177" t="s">
        <v>762</v>
      </c>
      <c r="E258" s="178">
        <v>400</v>
      </c>
      <c r="F258" s="178">
        <v>400</v>
      </c>
      <c r="G258" s="175" t="s">
        <v>128</v>
      </c>
      <c r="H258" s="175" t="s">
        <v>459</v>
      </c>
      <c r="I258" s="177"/>
    </row>
    <row r="259" spans="1:9">
      <c r="A259" s="177"/>
      <c r="B259" s="239"/>
      <c r="C259" s="177"/>
      <c r="D259" s="177" t="s">
        <v>763</v>
      </c>
      <c r="E259" s="178">
        <v>400</v>
      </c>
      <c r="F259" s="178">
        <v>400</v>
      </c>
      <c r="G259" s="175" t="s">
        <v>128</v>
      </c>
      <c r="H259" s="175" t="s">
        <v>459</v>
      </c>
      <c r="I259" s="177"/>
    </row>
    <row r="260" spans="1:9">
      <c r="A260" s="177"/>
      <c r="B260" s="239"/>
      <c r="C260" s="177"/>
      <c r="D260" s="177" t="s">
        <v>764</v>
      </c>
      <c r="E260" s="178">
        <v>400</v>
      </c>
      <c r="F260" s="178">
        <v>400</v>
      </c>
      <c r="G260" s="175" t="s">
        <v>128</v>
      </c>
      <c r="H260" s="175" t="s">
        <v>459</v>
      </c>
      <c r="I260" s="177"/>
    </row>
    <row r="261" spans="1:9">
      <c r="A261" s="177"/>
      <c r="B261" s="239"/>
      <c r="C261" s="177"/>
      <c r="D261" s="177" t="s">
        <v>765</v>
      </c>
      <c r="E261" s="178">
        <v>400</v>
      </c>
      <c r="F261" s="178">
        <v>400</v>
      </c>
      <c r="G261" s="175" t="s">
        <v>128</v>
      </c>
      <c r="H261" s="175" t="s">
        <v>459</v>
      </c>
      <c r="I261" s="177"/>
    </row>
    <row r="262" spans="1:9">
      <c r="A262" s="177"/>
      <c r="B262" s="239"/>
      <c r="C262" s="177"/>
      <c r="D262" s="177" t="s">
        <v>766</v>
      </c>
      <c r="E262" s="178">
        <v>400</v>
      </c>
      <c r="F262" s="178">
        <v>400</v>
      </c>
      <c r="G262" s="175" t="s">
        <v>128</v>
      </c>
      <c r="H262" s="175" t="s">
        <v>459</v>
      </c>
      <c r="I262" s="177"/>
    </row>
    <row r="263" spans="1:9">
      <c r="A263" s="177"/>
      <c r="B263" s="239"/>
      <c r="C263" s="177"/>
      <c r="D263" s="177" t="s">
        <v>767</v>
      </c>
      <c r="E263" s="178">
        <v>400</v>
      </c>
      <c r="F263" s="178">
        <v>400</v>
      </c>
      <c r="G263" s="175" t="s">
        <v>128</v>
      </c>
      <c r="H263" s="175" t="s">
        <v>459</v>
      </c>
      <c r="I263" s="177"/>
    </row>
    <row r="264" spans="1:9">
      <c r="A264" s="177"/>
      <c r="B264" s="239"/>
      <c r="C264" s="177"/>
      <c r="D264" s="177" t="s">
        <v>768</v>
      </c>
      <c r="E264" s="178">
        <v>400</v>
      </c>
      <c r="F264" s="178">
        <v>400</v>
      </c>
      <c r="G264" s="175" t="s">
        <v>128</v>
      </c>
      <c r="H264" s="175" t="s">
        <v>459</v>
      </c>
      <c r="I264" s="177"/>
    </row>
    <row r="265" spans="1:9">
      <c r="A265" s="177"/>
      <c r="B265" s="239"/>
      <c r="C265" s="177"/>
      <c r="D265" s="177" t="s">
        <v>769</v>
      </c>
      <c r="E265" s="178">
        <v>400</v>
      </c>
      <c r="F265" s="178">
        <v>400</v>
      </c>
      <c r="G265" s="175" t="s">
        <v>128</v>
      </c>
      <c r="H265" s="175" t="s">
        <v>459</v>
      </c>
      <c r="I265" s="177"/>
    </row>
    <row r="266" spans="1:9">
      <c r="A266" s="177"/>
      <c r="B266" s="239"/>
      <c r="C266" s="177"/>
      <c r="D266" s="177" t="s">
        <v>770</v>
      </c>
      <c r="E266" s="178">
        <v>400</v>
      </c>
      <c r="F266" s="178">
        <v>400</v>
      </c>
      <c r="G266" s="175" t="s">
        <v>128</v>
      </c>
      <c r="H266" s="175" t="s">
        <v>459</v>
      </c>
      <c r="I266" s="177"/>
    </row>
    <row r="267" spans="1:9">
      <c r="A267" s="177"/>
      <c r="B267" s="239"/>
      <c r="C267" s="177"/>
      <c r="D267" s="177" t="s">
        <v>771</v>
      </c>
      <c r="E267" s="178">
        <v>400</v>
      </c>
      <c r="F267" s="178">
        <v>400</v>
      </c>
      <c r="G267" s="175" t="s">
        <v>128</v>
      </c>
      <c r="H267" s="175" t="s">
        <v>459</v>
      </c>
      <c r="I267" s="177"/>
    </row>
    <row r="268" spans="1:9">
      <c r="A268" s="177"/>
      <c r="B268" s="239"/>
      <c r="C268" s="177"/>
      <c r="D268" s="177" t="s">
        <v>772</v>
      </c>
      <c r="E268" s="178">
        <v>400</v>
      </c>
      <c r="F268" s="178">
        <v>400</v>
      </c>
      <c r="G268" s="175" t="s">
        <v>128</v>
      </c>
      <c r="H268" s="175" t="s">
        <v>459</v>
      </c>
      <c r="I268" s="177"/>
    </row>
    <row r="269" spans="1:9">
      <c r="A269" s="177"/>
      <c r="B269" s="239"/>
      <c r="C269" s="177"/>
      <c r="D269" s="177" t="s">
        <v>773</v>
      </c>
      <c r="E269" s="178">
        <v>400</v>
      </c>
      <c r="F269" s="178">
        <v>400</v>
      </c>
      <c r="G269" s="175" t="s">
        <v>128</v>
      </c>
      <c r="H269" s="175" t="s">
        <v>459</v>
      </c>
      <c r="I269" s="177"/>
    </row>
    <row r="270" spans="1:9">
      <c r="A270" s="177"/>
      <c r="B270" s="239"/>
      <c r="C270" s="177"/>
      <c r="D270" s="177" t="s">
        <v>774</v>
      </c>
      <c r="E270" s="178">
        <v>400</v>
      </c>
      <c r="F270" s="178">
        <v>400</v>
      </c>
      <c r="G270" s="175" t="s">
        <v>128</v>
      </c>
      <c r="H270" s="175" t="s">
        <v>459</v>
      </c>
      <c r="I270" s="177"/>
    </row>
    <row r="271" spans="1:9">
      <c r="A271" s="177"/>
      <c r="B271" s="239"/>
      <c r="C271" s="177"/>
      <c r="D271" s="177" t="s">
        <v>775</v>
      </c>
      <c r="E271" s="178">
        <v>400</v>
      </c>
      <c r="F271" s="178">
        <v>400</v>
      </c>
      <c r="G271" s="175" t="s">
        <v>128</v>
      </c>
      <c r="H271" s="175" t="s">
        <v>459</v>
      </c>
      <c r="I271" s="177"/>
    </row>
    <row r="272" spans="1:9">
      <c r="A272" s="177"/>
      <c r="B272" s="239"/>
      <c r="C272" s="177"/>
      <c r="D272" s="177" t="s">
        <v>776</v>
      </c>
      <c r="E272" s="178">
        <v>400</v>
      </c>
      <c r="F272" s="178">
        <v>400</v>
      </c>
      <c r="G272" s="175" t="s">
        <v>128</v>
      </c>
      <c r="H272" s="175" t="s">
        <v>459</v>
      </c>
      <c r="I272" s="177"/>
    </row>
    <row r="273" spans="1:9">
      <c r="A273" s="177"/>
      <c r="B273" s="239"/>
      <c r="C273" s="177"/>
      <c r="D273" s="177" t="s">
        <v>777</v>
      </c>
      <c r="E273" s="178">
        <v>400</v>
      </c>
      <c r="F273" s="178">
        <v>400</v>
      </c>
      <c r="G273" s="175" t="s">
        <v>128</v>
      </c>
      <c r="H273" s="175" t="s">
        <v>459</v>
      </c>
      <c r="I273" s="177"/>
    </row>
    <row r="274" spans="1:9">
      <c r="A274" s="177"/>
      <c r="B274" s="239"/>
      <c r="C274" s="177"/>
      <c r="D274" s="177" t="s">
        <v>778</v>
      </c>
      <c r="E274" s="178">
        <v>400</v>
      </c>
      <c r="F274" s="178">
        <v>400</v>
      </c>
      <c r="G274" s="175" t="s">
        <v>128</v>
      </c>
      <c r="H274" s="175" t="s">
        <v>459</v>
      </c>
      <c r="I274" s="177"/>
    </row>
    <row r="275" spans="1:9">
      <c r="A275" s="177"/>
      <c r="B275" s="239"/>
      <c r="C275" s="177"/>
      <c r="D275" s="177" t="s">
        <v>779</v>
      </c>
      <c r="E275" s="178">
        <v>400</v>
      </c>
      <c r="F275" s="178">
        <v>400</v>
      </c>
      <c r="G275" s="175" t="s">
        <v>128</v>
      </c>
      <c r="H275" s="175" t="s">
        <v>459</v>
      </c>
      <c r="I275" s="177"/>
    </row>
    <row r="276" spans="1:9">
      <c r="A276" s="177"/>
      <c r="B276" s="239"/>
      <c r="C276" s="177"/>
      <c r="D276" s="177" t="s">
        <v>780</v>
      </c>
      <c r="E276" s="178">
        <v>400</v>
      </c>
      <c r="F276" s="178">
        <v>400</v>
      </c>
      <c r="G276" s="175" t="s">
        <v>128</v>
      </c>
      <c r="H276" s="175" t="s">
        <v>459</v>
      </c>
      <c r="I276" s="177"/>
    </row>
    <row r="277" spans="1:9">
      <c r="A277" s="177"/>
      <c r="B277" s="239"/>
      <c r="C277" s="177"/>
      <c r="D277" s="177" t="s">
        <v>781</v>
      </c>
      <c r="E277" s="178">
        <v>400</v>
      </c>
      <c r="F277" s="178">
        <v>400</v>
      </c>
      <c r="G277" s="175" t="s">
        <v>128</v>
      </c>
      <c r="H277" s="175" t="s">
        <v>459</v>
      </c>
      <c r="I277" s="177"/>
    </row>
    <row r="278" spans="1:9">
      <c r="A278" s="177"/>
      <c r="B278" s="239"/>
      <c r="C278" s="177"/>
      <c r="D278" s="177" t="s">
        <v>782</v>
      </c>
      <c r="E278" s="178">
        <v>400</v>
      </c>
      <c r="F278" s="178">
        <v>400</v>
      </c>
      <c r="G278" s="175" t="s">
        <v>128</v>
      </c>
      <c r="H278" s="175" t="s">
        <v>459</v>
      </c>
      <c r="I278" s="177"/>
    </row>
    <row r="279" spans="1:9">
      <c r="A279" s="177"/>
      <c r="B279" s="239"/>
      <c r="C279" s="177"/>
      <c r="D279" s="177" t="s">
        <v>783</v>
      </c>
      <c r="E279" s="178">
        <v>400</v>
      </c>
      <c r="F279" s="178">
        <v>400</v>
      </c>
      <c r="G279" s="175" t="s">
        <v>128</v>
      </c>
      <c r="H279" s="175" t="s">
        <v>459</v>
      </c>
      <c r="I279" s="177"/>
    </row>
    <row r="280" spans="1:9">
      <c r="A280" s="177"/>
      <c r="B280" s="239"/>
      <c r="C280" s="177"/>
      <c r="D280" s="177" t="s">
        <v>784</v>
      </c>
      <c r="E280" s="178">
        <v>400</v>
      </c>
      <c r="F280" s="178">
        <v>400</v>
      </c>
      <c r="G280" s="175" t="s">
        <v>128</v>
      </c>
      <c r="H280" s="175" t="s">
        <v>459</v>
      </c>
      <c r="I280" s="177"/>
    </row>
    <row r="281" spans="1:9">
      <c r="A281" s="177"/>
      <c r="B281" s="239"/>
      <c r="C281" s="177">
        <v>1</v>
      </c>
      <c r="D281" s="177" t="s">
        <v>310</v>
      </c>
      <c r="E281" s="238">
        <v>1300</v>
      </c>
      <c r="F281" s="238">
        <v>1300</v>
      </c>
      <c r="G281" s="175" t="s">
        <v>128</v>
      </c>
      <c r="H281" s="175" t="s">
        <v>459</v>
      </c>
      <c r="I281" s="177"/>
    </row>
    <row r="282" spans="1:9">
      <c r="A282" s="177"/>
      <c r="B282" s="239"/>
      <c r="C282" s="177">
        <v>1</v>
      </c>
      <c r="D282" s="177" t="s">
        <v>311</v>
      </c>
      <c r="E282" s="238">
        <v>1300</v>
      </c>
      <c r="F282" s="238">
        <v>1300</v>
      </c>
      <c r="G282" s="175" t="s">
        <v>128</v>
      </c>
      <c r="H282" s="175" t="s">
        <v>459</v>
      </c>
      <c r="I282" s="177"/>
    </row>
    <row r="283" spans="1:9">
      <c r="A283" s="177"/>
      <c r="B283" s="239"/>
      <c r="C283" s="177">
        <v>1</v>
      </c>
      <c r="D283" s="177" t="s">
        <v>785</v>
      </c>
      <c r="E283" s="238">
        <v>1200</v>
      </c>
      <c r="F283" s="238">
        <v>1200</v>
      </c>
      <c r="G283" s="175" t="s">
        <v>128</v>
      </c>
      <c r="H283" s="175" t="s">
        <v>459</v>
      </c>
      <c r="I283" s="177"/>
    </row>
    <row r="284" spans="1:9">
      <c r="A284" s="177"/>
      <c r="B284" s="239"/>
      <c r="C284" s="177">
        <v>1</v>
      </c>
      <c r="D284" s="177" t="s">
        <v>786</v>
      </c>
      <c r="E284" s="238">
        <v>1200</v>
      </c>
      <c r="F284" s="238">
        <v>1200</v>
      </c>
      <c r="G284" s="175" t="s">
        <v>128</v>
      </c>
      <c r="H284" s="175" t="s">
        <v>459</v>
      </c>
      <c r="I284" s="177"/>
    </row>
    <row r="285" spans="1:9">
      <c r="A285" s="177"/>
      <c r="B285" s="239"/>
      <c r="C285" s="177">
        <v>1</v>
      </c>
      <c r="D285" s="177" t="s">
        <v>787</v>
      </c>
      <c r="E285" s="238">
        <v>1800</v>
      </c>
      <c r="F285" s="238">
        <v>1800</v>
      </c>
      <c r="G285" s="175" t="s">
        <v>128</v>
      </c>
      <c r="H285" s="175" t="s">
        <v>459</v>
      </c>
      <c r="I285" s="177"/>
    </row>
    <row r="286" spans="1:9">
      <c r="A286" s="177"/>
      <c r="B286" s="239"/>
      <c r="C286" s="177">
        <v>1</v>
      </c>
      <c r="D286" s="177" t="s">
        <v>788</v>
      </c>
      <c r="E286" s="238">
        <v>800</v>
      </c>
      <c r="F286" s="238">
        <v>800</v>
      </c>
      <c r="G286" s="175" t="s">
        <v>128</v>
      </c>
      <c r="H286" s="175" t="s">
        <v>459</v>
      </c>
      <c r="I286" s="177"/>
    </row>
    <row r="287" spans="1:9">
      <c r="A287" s="177"/>
      <c r="B287" s="239"/>
      <c r="C287" s="177">
        <v>151</v>
      </c>
      <c r="D287" s="177" t="s">
        <v>789</v>
      </c>
      <c r="E287" s="238">
        <v>250</v>
      </c>
      <c r="F287" s="238">
        <v>250</v>
      </c>
      <c r="G287" s="175" t="s">
        <v>128</v>
      </c>
      <c r="H287" s="175" t="s">
        <v>459</v>
      </c>
      <c r="I287" s="177"/>
    </row>
    <row r="288" spans="1:9">
      <c r="A288" s="177"/>
      <c r="B288" s="239"/>
      <c r="C288" s="177"/>
      <c r="D288" s="177" t="s">
        <v>790</v>
      </c>
      <c r="E288" s="238">
        <v>250</v>
      </c>
      <c r="F288" s="238">
        <v>250</v>
      </c>
      <c r="G288" s="175" t="s">
        <v>128</v>
      </c>
      <c r="H288" s="175" t="s">
        <v>459</v>
      </c>
      <c r="I288" s="177"/>
    </row>
    <row r="289" spans="1:9">
      <c r="A289" s="177"/>
      <c r="B289" s="239"/>
      <c r="C289" s="177"/>
      <c r="D289" s="177" t="s">
        <v>791</v>
      </c>
      <c r="E289" s="238">
        <v>250</v>
      </c>
      <c r="F289" s="238">
        <v>250</v>
      </c>
      <c r="G289" s="175" t="s">
        <v>128</v>
      </c>
      <c r="H289" s="175" t="s">
        <v>459</v>
      </c>
      <c r="I289" s="177"/>
    </row>
    <row r="290" spans="1:9">
      <c r="A290" s="177"/>
      <c r="B290" s="239"/>
      <c r="C290" s="177"/>
      <c r="D290" s="177" t="s">
        <v>792</v>
      </c>
      <c r="E290" s="238">
        <v>250</v>
      </c>
      <c r="F290" s="238">
        <v>250</v>
      </c>
      <c r="G290" s="175" t="s">
        <v>128</v>
      </c>
      <c r="H290" s="175" t="s">
        <v>459</v>
      </c>
      <c r="I290" s="177"/>
    </row>
    <row r="291" spans="1:9">
      <c r="A291" s="177"/>
      <c r="B291" s="239"/>
      <c r="C291" s="177"/>
      <c r="D291" s="177" t="s">
        <v>793</v>
      </c>
      <c r="E291" s="238">
        <v>250</v>
      </c>
      <c r="F291" s="238">
        <v>250</v>
      </c>
      <c r="G291" s="175" t="s">
        <v>128</v>
      </c>
      <c r="H291" s="175" t="s">
        <v>459</v>
      </c>
      <c r="I291" s="177"/>
    </row>
    <row r="292" spans="1:9">
      <c r="A292" s="177"/>
      <c r="B292" s="239"/>
      <c r="C292" s="177"/>
      <c r="D292" s="177" t="s">
        <v>794</v>
      </c>
      <c r="E292" s="238">
        <v>250</v>
      </c>
      <c r="F292" s="238">
        <v>250</v>
      </c>
      <c r="G292" s="175" t="s">
        <v>128</v>
      </c>
      <c r="H292" s="175" t="s">
        <v>459</v>
      </c>
      <c r="I292" s="177"/>
    </row>
    <row r="293" spans="1:9">
      <c r="A293" s="177"/>
      <c r="B293" s="239"/>
      <c r="C293" s="177"/>
      <c r="D293" s="177" t="s">
        <v>795</v>
      </c>
      <c r="E293" s="238">
        <v>250</v>
      </c>
      <c r="F293" s="238">
        <v>250</v>
      </c>
      <c r="G293" s="175" t="s">
        <v>128</v>
      </c>
      <c r="H293" s="175" t="s">
        <v>459</v>
      </c>
      <c r="I293" s="177"/>
    </row>
    <row r="294" spans="1:9">
      <c r="A294" s="177"/>
      <c r="B294" s="239"/>
      <c r="C294" s="177"/>
      <c r="D294" s="177" t="s">
        <v>796</v>
      </c>
      <c r="E294" s="238">
        <v>250</v>
      </c>
      <c r="F294" s="238">
        <v>250</v>
      </c>
      <c r="G294" s="175" t="s">
        <v>128</v>
      </c>
      <c r="H294" s="175" t="s">
        <v>459</v>
      </c>
      <c r="I294" s="177"/>
    </row>
    <row r="295" spans="1:9">
      <c r="A295" s="177"/>
      <c r="B295" s="239"/>
      <c r="C295" s="177"/>
      <c r="D295" s="177" t="s">
        <v>797</v>
      </c>
      <c r="E295" s="238">
        <v>250</v>
      </c>
      <c r="F295" s="238">
        <v>250</v>
      </c>
      <c r="G295" s="175" t="s">
        <v>128</v>
      </c>
      <c r="H295" s="175" t="s">
        <v>459</v>
      </c>
      <c r="I295" s="177"/>
    </row>
    <row r="296" spans="1:9">
      <c r="A296" s="177"/>
      <c r="B296" s="239"/>
      <c r="C296" s="177"/>
      <c r="D296" s="177" t="s">
        <v>798</v>
      </c>
      <c r="E296" s="238">
        <v>250</v>
      </c>
      <c r="F296" s="238">
        <v>250</v>
      </c>
      <c r="G296" s="175" t="s">
        <v>128</v>
      </c>
      <c r="H296" s="175" t="s">
        <v>459</v>
      </c>
      <c r="I296" s="177"/>
    </row>
    <row r="297" spans="1:9">
      <c r="A297" s="177"/>
      <c r="B297" s="239"/>
      <c r="C297" s="177"/>
      <c r="D297" s="177" t="s">
        <v>799</v>
      </c>
      <c r="E297" s="238">
        <v>250</v>
      </c>
      <c r="F297" s="238">
        <v>250</v>
      </c>
      <c r="G297" s="175" t="s">
        <v>128</v>
      </c>
      <c r="H297" s="175" t="s">
        <v>459</v>
      </c>
      <c r="I297" s="177"/>
    </row>
    <row r="298" spans="1:9">
      <c r="A298" s="177"/>
      <c r="B298" s="239"/>
      <c r="C298" s="177"/>
      <c r="D298" s="177" t="s">
        <v>800</v>
      </c>
      <c r="E298" s="238">
        <v>250</v>
      </c>
      <c r="F298" s="238">
        <v>250</v>
      </c>
      <c r="G298" s="175" t="s">
        <v>128</v>
      </c>
      <c r="H298" s="175" t="s">
        <v>459</v>
      </c>
      <c r="I298" s="177"/>
    </row>
    <row r="299" spans="1:9">
      <c r="A299" s="177"/>
      <c r="B299" s="239"/>
      <c r="C299" s="177"/>
      <c r="D299" s="177" t="s">
        <v>801</v>
      </c>
      <c r="E299" s="238">
        <v>250</v>
      </c>
      <c r="F299" s="238">
        <v>250</v>
      </c>
      <c r="G299" s="175" t="s">
        <v>128</v>
      </c>
      <c r="H299" s="175" t="s">
        <v>459</v>
      </c>
      <c r="I299" s="177"/>
    </row>
    <row r="300" spans="1:9">
      <c r="A300" s="177"/>
      <c r="B300" s="239"/>
      <c r="C300" s="177"/>
      <c r="D300" s="177" t="s">
        <v>802</v>
      </c>
      <c r="E300" s="238">
        <v>250</v>
      </c>
      <c r="F300" s="238">
        <v>250</v>
      </c>
      <c r="G300" s="175" t="s">
        <v>128</v>
      </c>
      <c r="H300" s="175" t="s">
        <v>459</v>
      </c>
      <c r="I300" s="177"/>
    </row>
    <row r="301" spans="1:9">
      <c r="A301" s="177"/>
      <c r="B301" s="239"/>
      <c r="C301" s="177"/>
      <c r="D301" s="177" t="s">
        <v>803</v>
      </c>
      <c r="E301" s="238">
        <v>250</v>
      </c>
      <c r="F301" s="238">
        <v>250</v>
      </c>
      <c r="G301" s="175" t="s">
        <v>128</v>
      </c>
      <c r="H301" s="175" t="s">
        <v>459</v>
      </c>
      <c r="I301" s="177"/>
    </row>
    <row r="302" spans="1:9">
      <c r="A302" s="177"/>
      <c r="B302" s="239"/>
      <c r="C302" s="177"/>
      <c r="D302" s="177" t="s">
        <v>804</v>
      </c>
      <c r="E302" s="238">
        <v>250</v>
      </c>
      <c r="F302" s="238">
        <v>250</v>
      </c>
      <c r="G302" s="175" t="s">
        <v>128</v>
      </c>
      <c r="H302" s="175" t="s">
        <v>459</v>
      </c>
      <c r="I302" s="177"/>
    </row>
    <row r="303" spans="1:9">
      <c r="A303" s="177"/>
      <c r="B303" s="239"/>
      <c r="C303" s="177"/>
      <c r="D303" s="177" t="s">
        <v>805</v>
      </c>
      <c r="E303" s="238">
        <v>250</v>
      </c>
      <c r="F303" s="238">
        <v>250</v>
      </c>
      <c r="G303" s="175" t="s">
        <v>128</v>
      </c>
      <c r="H303" s="175" t="s">
        <v>459</v>
      </c>
      <c r="I303" s="177"/>
    </row>
    <row r="304" spans="1:9">
      <c r="A304" s="177"/>
      <c r="B304" s="239"/>
      <c r="C304" s="177"/>
      <c r="D304" s="177" t="s">
        <v>806</v>
      </c>
      <c r="E304" s="238">
        <v>250</v>
      </c>
      <c r="F304" s="238">
        <v>250</v>
      </c>
      <c r="G304" s="175" t="s">
        <v>128</v>
      </c>
      <c r="H304" s="175" t="s">
        <v>459</v>
      </c>
      <c r="I304" s="177"/>
    </row>
    <row r="305" spans="1:9">
      <c r="A305" s="177"/>
      <c r="B305" s="239"/>
      <c r="C305" s="177"/>
      <c r="D305" s="177" t="s">
        <v>807</v>
      </c>
      <c r="E305" s="238">
        <v>250</v>
      </c>
      <c r="F305" s="238">
        <v>250</v>
      </c>
      <c r="G305" s="175" t="s">
        <v>128</v>
      </c>
      <c r="H305" s="175" t="s">
        <v>459</v>
      </c>
      <c r="I305" s="177"/>
    </row>
    <row r="306" spans="1:9">
      <c r="A306" s="177"/>
      <c r="B306" s="239"/>
      <c r="C306" s="177"/>
      <c r="D306" s="177" t="s">
        <v>808</v>
      </c>
      <c r="E306" s="238">
        <v>250</v>
      </c>
      <c r="F306" s="238">
        <v>250</v>
      </c>
      <c r="G306" s="175" t="s">
        <v>128</v>
      </c>
      <c r="H306" s="175" t="s">
        <v>459</v>
      </c>
      <c r="I306" s="177"/>
    </row>
    <row r="307" spans="1:9">
      <c r="A307" s="177"/>
      <c r="B307" s="239"/>
      <c r="C307" s="177"/>
      <c r="D307" s="177" t="s">
        <v>809</v>
      </c>
      <c r="E307" s="238">
        <v>250</v>
      </c>
      <c r="F307" s="238">
        <v>250</v>
      </c>
      <c r="G307" s="175" t="s">
        <v>128</v>
      </c>
      <c r="H307" s="175" t="s">
        <v>459</v>
      </c>
      <c r="I307" s="177"/>
    </row>
    <row r="308" spans="1:9">
      <c r="A308" s="177"/>
      <c r="B308" s="239"/>
      <c r="C308" s="177"/>
      <c r="D308" s="177" t="s">
        <v>810</v>
      </c>
      <c r="E308" s="238">
        <v>250</v>
      </c>
      <c r="F308" s="238">
        <v>250</v>
      </c>
      <c r="G308" s="175" t="s">
        <v>128</v>
      </c>
      <c r="H308" s="175" t="s">
        <v>459</v>
      </c>
      <c r="I308" s="177"/>
    </row>
    <row r="309" spans="1:9">
      <c r="A309" s="177"/>
      <c r="B309" s="239"/>
      <c r="C309" s="177"/>
      <c r="D309" s="177" t="s">
        <v>811</v>
      </c>
      <c r="E309" s="238">
        <v>250</v>
      </c>
      <c r="F309" s="238">
        <v>250</v>
      </c>
      <c r="G309" s="175" t="s">
        <v>128</v>
      </c>
      <c r="H309" s="175" t="s">
        <v>459</v>
      </c>
      <c r="I309" s="177"/>
    </row>
    <row r="310" spans="1:9">
      <c r="A310" s="177"/>
      <c r="B310" s="239"/>
      <c r="C310" s="177"/>
      <c r="D310" s="177" t="s">
        <v>812</v>
      </c>
      <c r="E310" s="238">
        <v>250</v>
      </c>
      <c r="F310" s="238">
        <v>250</v>
      </c>
      <c r="G310" s="175" t="s">
        <v>128</v>
      </c>
      <c r="H310" s="175" t="s">
        <v>459</v>
      </c>
      <c r="I310" s="177"/>
    </row>
    <row r="311" spans="1:9">
      <c r="A311" s="177"/>
      <c r="B311" s="239"/>
      <c r="C311" s="177"/>
      <c r="D311" s="177" t="s">
        <v>813</v>
      </c>
      <c r="E311" s="238">
        <v>250</v>
      </c>
      <c r="F311" s="238">
        <v>250</v>
      </c>
      <c r="G311" s="175" t="s">
        <v>128</v>
      </c>
      <c r="H311" s="175" t="s">
        <v>459</v>
      </c>
      <c r="I311" s="177"/>
    </row>
    <row r="312" spans="1:9">
      <c r="A312" s="177"/>
      <c r="B312" s="239"/>
      <c r="C312" s="177"/>
      <c r="D312" s="177" t="s">
        <v>814</v>
      </c>
      <c r="E312" s="238">
        <v>250</v>
      </c>
      <c r="F312" s="238">
        <v>250</v>
      </c>
      <c r="G312" s="175" t="s">
        <v>128</v>
      </c>
      <c r="H312" s="175" t="s">
        <v>459</v>
      </c>
      <c r="I312" s="177"/>
    </row>
    <row r="313" spans="1:9">
      <c r="A313" s="177"/>
      <c r="B313" s="239"/>
      <c r="C313" s="177"/>
      <c r="D313" s="177" t="s">
        <v>815</v>
      </c>
      <c r="E313" s="238">
        <v>250</v>
      </c>
      <c r="F313" s="238">
        <v>250</v>
      </c>
      <c r="G313" s="175" t="s">
        <v>128</v>
      </c>
      <c r="H313" s="175" t="s">
        <v>459</v>
      </c>
      <c r="I313" s="177"/>
    </row>
    <row r="314" spans="1:9">
      <c r="A314" s="177"/>
      <c r="B314" s="239"/>
      <c r="C314" s="177"/>
      <c r="D314" s="177" t="s">
        <v>816</v>
      </c>
      <c r="E314" s="238">
        <v>250</v>
      </c>
      <c r="F314" s="238">
        <v>250</v>
      </c>
      <c r="G314" s="175" t="s">
        <v>128</v>
      </c>
      <c r="H314" s="175" t="s">
        <v>459</v>
      </c>
      <c r="I314" s="177"/>
    </row>
    <row r="315" spans="1:9">
      <c r="A315" s="177"/>
      <c r="B315" s="239"/>
      <c r="C315" s="177"/>
      <c r="D315" s="177" t="s">
        <v>817</v>
      </c>
      <c r="E315" s="238">
        <v>250</v>
      </c>
      <c r="F315" s="238">
        <v>250</v>
      </c>
      <c r="G315" s="175" t="s">
        <v>128</v>
      </c>
      <c r="H315" s="175" t="s">
        <v>459</v>
      </c>
      <c r="I315" s="177"/>
    </row>
    <row r="316" spans="1:9">
      <c r="A316" s="177"/>
      <c r="B316" s="239"/>
      <c r="C316" s="177"/>
      <c r="D316" s="177" t="s">
        <v>818</v>
      </c>
      <c r="E316" s="238">
        <v>250</v>
      </c>
      <c r="F316" s="238">
        <v>250</v>
      </c>
      <c r="G316" s="175" t="s">
        <v>128</v>
      </c>
      <c r="H316" s="175" t="s">
        <v>459</v>
      </c>
      <c r="I316" s="177"/>
    </row>
    <row r="317" spans="1:9">
      <c r="A317" s="177"/>
      <c r="B317" s="239"/>
      <c r="C317" s="177"/>
      <c r="D317" s="177" t="s">
        <v>819</v>
      </c>
      <c r="E317" s="238">
        <v>250</v>
      </c>
      <c r="F317" s="238">
        <v>250</v>
      </c>
      <c r="G317" s="175" t="s">
        <v>128</v>
      </c>
      <c r="H317" s="175" t="s">
        <v>459</v>
      </c>
      <c r="I317" s="177"/>
    </row>
    <row r="318" spans="1:9">
      <c r="A318" s="177"/>
      <c r="B318" s="239"/>
      <c r="C318" s="177"/>
      <c r="D318" s="177" t="s">
        <v>820</v>
      </c>
      <c r="E318" s="238">
        <v>250</v>
      </c>
      <c r="F318" s="238">
        <v>250</v>
      </c>
      <c r="G318" s="175" t="s">
        <v>128</v>
      </c>
      <c r="H318" s="175" t="s">
        <v>459</v>
      </c>
      <c r="I318" s="177"/>
    </row>
    <row r="319" spans="1:9">
      <c r="A319" s="177"/>
      <c r="B319" s="239"/>
      <c r="C319" s="177"/>
      <c r="D319" s="177" t="s">
        <v>821</v>
      </c>
      <c r="E319" s="238">
        <v>250</v>
      </c>
      <c r="F319" s="238">
        <v>250</v>
      </c>
      <c r="G319" s="175" t="s">
        <v>128</v>
      </c>
      <c r="H319" s="175" t="s">
        <v>459</v>
      </c>
      <c r="I319" s="177"/>
    </row>
    <row r="320" spans="1:9">
      <c r="A320" s="177"/>
      <c r="B320" s="239"/>
      <c r="C320" s="177"/>
      <c r="D320" s="177" t="s">
        <v>822</v>
      </c>
      <c r="E320" s="238">
        <v>250</v>
      </c>
      <c r="F320" s="238">
        <v>250</v>
      </c>
      <c r="G320" s="175" t="s">
        <v>128</v>
      </c>
      <c r="H320" s="175" t="s">
        <v>459</v>
      </c>
      <c r="I320" s="177"/>
    </row>
    <row r="321" spans="1:9">
      <c r="A321" s="177"/>
      <c r="B321" s="239"/>
      <c r="C321" s="177"/>
      <c r="D321" s="177" t="s">
        <v>823</v>
      </c>
      <c r="E321" s="238">
        <v>250</v>
      </c>
      <c r="F321" s="238">
        <v>250</v>
      </c>
      <c r="G321" s="175" t="s">
        <v>128</v>
      </c>
      <c r="H321" s="175" t="s">
        <v>459</v>
      </c>
      <c r="I321" s="177"/>
    </row>
    <row r="322" spans="1:9">
      <c r="A322" s="177"/>
      <c r="B322" s="239"/>
      <c r="C322" s="177"/>
      <c r="D322" s="177" t="s">
        <v>824</v>
      </c>
      <c r="E322" s="238">
        <v>250</v>
      </c>
      <c r="F322" s="238">
        <v>250</v>
      </c>
      <c r="G322" s="175" t="s">
        <v>128</v>
      </c>
      <c r="H322" s="175" t="s">
        <v>459</v>
      </c>
      <c r="I322" s="177"/>
    </row>
    <row r="323" spans="1:9">
      <c r="A323" s="177"/>
      <c r="B323" s="239"/>
      <c r="C323" s="177"/>
      <c r="D323" s="177" t="s">
        <v>825</v>
      </c>
      <c r="E323" s="238">
        <v>250</v>
      </c>
      <c r="F323" s="238">
        <v>250</v>
      </c>
      <c r="G323" s="175" t="s">
        <v>128</v>
      </c>
      <c r="H323" s="175" t="s">
        <v>459</v>
      </c>
      <c r="I323" s="177"/>
    </row>
    <row r="324" spans="1:9">
      <c r="A324" s="177"/>
      <c r="B324" s="239"/>
      <c r="C324" s="177"/>
      <c r="D324" s="177" t="s">
        <v>826</v>
      </c>
      <c r="E324" s="238">
        <v>250</v>
      </c>
      <c r="F324" s="238">
        <v>250</v>
      </c>
      <c r="G324" s="175" t="s">
        <v>128</v>
      </c>
      <c r="H324" s="175" t="s">
        <v>459</v>
      </c>
      <c r="I324" s="177"/>
    </row>
    <row r="325" spans="1:9">
      <c r="A325" s="177"/>
      <c r="B325" s="239"/>
      <c r="C325" s="177"/>
      <c r="D325" s="177" t="s">
        <v>827</v>
      </c>
      <c r="E325" s="238">
        <v>250</v>
      </c>
      <c r="F325" s="238">
        <v>250</v>
      </c>
      <c r="G325" s="175" t="s">
        <v>128</v>
      </c>
      <c r="H325" s="175" t="s">
        <v>459</v>
      </c>
      <c r="I325" s="177"/>
    </row>
    <row r="326" spans="1:9">
      <c r="A326" s="177"/>
      <c r="B326" s="239"/>
      <c r="C326" s="177"/>
      <c r="D326" s="177" t="s">
        <v>828</v>
      </c>
      <c r="E326" s="238">
        <v>250</v>
      </c>
      <c r="F326" s="238">
        <v>250</v>
      </c>
      <c r="G326" s="175" t="s">
        <v>128</v>
      </c>
      <c r="H326" s="175" t="s">
        <v>459</v>
      </c>
      <c r="I326" s="177"/>
    </row>
    <row r="327" spans="1:9">
      <c r="A327" s="177"/>
      <c r="B327" s="239"/>
      <c r="C327" s="177"/>
      <c r="D327" s="177" t="s">
        <v>829</v>
      </c>
      <c r="E327" s="238">
        <v>250</v>
      </c>
      <c r="F327" s="238">
        <v>250</v>
      </c>
      <c r="G327" s="175" t="s">
        <v>128</v>
      </c>
      <c r="H327" s="175" t="s">
        <v>459</v>
      </c>
      <c r="I327" s="177"/>
    </row>
    <row r="328" spans="1:9">
      <c r="A328" s="177"/>
      <c r="B328" s="239"/>
      <c r="C328" s="177"/>
      <c r="D328" s="177" t="s">
        <v>830</v>
      </c>
      <c r="E328" s="238">
        <v>250</v>
      </c>
      <c r="F328" s="238">
        <v>250</v>
      </c>
      <c r="G328" s="175" t="s">
        <v>128</v>
      </c>
      <c r="H328" s="175" t="s">
        <v>459</v>
      </c>
      <c r="I328" s="177"/>
    </row>
    <row r="329" spans="1:9">
      <c r="A329" s="177"/>
      <c r="B329" s="239"/>
      <c r="C329" s="177"/>
      <c r="D329" s="177" t="s">
        <v>831</v>
      </c>
      <c r="E329" s="238">
        <v>250</v>
      </c>
      <c r="F329" s="238">
        <v>250</v>
      </c>
      <c r="G329" s="175" t="s">
        <v>128</v>
      </c>
      <c r="H329" s="175" t="s">
        <v>459</v>
      </c>
      <c r="I329" s="177"/>
    </row>
    <row r="330" spans="1:9">
      <c r="A330" s="177"/>
      <c r="B330" s="239"/>
      <c r="C330" s="177"/>
      <c r="D330" s="177" t="s">
        <v>832</v>
      </c>
      <c r="E330" s="238">
        <v>250</v>
      </c>
      <c r="F330" s="238">
        <v>250</v>
      </c>
      <c r="G330" s="175" t="s">
        <v>128</v>
      </c>
      <c r="H330" s="175" t="s">
        <v>459</v>
      </c>
      <c r="I330" s="177"/>
    </row>
    <row r="331" spans="1:9">
      <c r="A331" s="177"/>
      <c r="B331" s="239"/>
      <c r="C331" s="177"/>
      <c r="D331" s="177" t="s">
        <v>833</v>
      </c>
      <c r="E331" s="238">
        <v>250</v>
      </c>
      <c r="F331" s="238">
        <v>250</v>
      </c>
      <c r="G331" s="175" t="s">
        <v>128</v>
      </c>
      <c r="H331" s="175" t="s">
        <v>459</v>
      </c>
      <c r="I331" s="177"/>
    </row>
    <row r="332" spans="1:9">
      <c r="A332" s="177"/>
      <c r="B332" s="239"/>
      <c r="C332" s="177"/>
      <c r="D332" s="177" t="s">
        <v>834</v>
      </c>
      <c r="E332" s="238">
        <v>250</v>
      </c>
      <c r="F332" s="238">
        <v>250</v>
      </c>
      <c r="G332" s="175" t="s">
        <v>128</v>
      </c>
      <c r="H332" s="175" t="s">
        <v>459</v>
      </c>
      <c r="I332" s="177"/>
    </row>
    <row r="333" spans="1:9">
      <c r="A333" s="177"/>
      <c r="B333" s="239"/>
      <c r="C333" s="177"/>
      <c r="D333" s="177" t="s">
        <v>835</v>
      </c>
      <c r="E333" s="238">
        <v>250</v>
      </c>
      <c r="F333" s="238">
        <v>250</v>
      </c>
      <c r="G333" s="175" t="s">
        <v>128</v>
      </c>
      <c r="H333" s="175" t="s">
        <v>459</v>
      </c>
      <c r="I333" s="177"/>
    </row>
    <row r="334" spans="1:9">
      <c r="A334" s="177"/>
      <c r="B334" s="239"/>
      <c r="C334" s="177"/>
      <c r="D334" s="177" t="s">
        <v>836</v>
      </c>
      <c r="E334" s="238">
        <v>250</v>
      </c>
      <c r="F334" s="238">
        <v>250</v>
      </c>
      <c r="G334" s="175" t="s">
        <v>128</v>
      </c>
      <c r="H334" s="175" t="s">
        <v>459</v>
      </c>
      <c r="I334" s="177"/>
    </row>
    <row r="335" spans="1:9">
      <c r="A335" s="177"/>
      <c r="B335" s="239"/>
      <c r="C335" s="177"/>
      <c r="D335" s="177" t="s">
        <v>837</v>
      </c>
      <c r="E335" s="238">
        <v>250</v>
      </c>
      <c r="F335" s="238">
        <v>250</v>
      </c>
      <c r="G335" s="175" t="s">
        <v>128</v>
      </c>
      <c r="H335" s="175" t="s">
        <v>459</v>
      </c>
      <c r="I335" s="177"/>
    </row>
    <row r="336" spans="1:9">
      <c r="A336" s="177"/>
      <c r="B336" s="239"/>
      <c r="C336" s="177"/>
      <c r="D336" s="177" t="s">
        <v>838</v>
      </c>
      <c r="E336" s="238">
        <v>250</v>
      </c>
      <c r="F336" s="238">
        <v>250</v>
      </c>
      <c r="G336" s="175" t="s">
        <v>128</v>
      </c>
      <c r="H336" s="175" t="s">
        <v>459</v>
      </c>
      <c r="I336" s="177"/>
    </row>
    <row r="337" spans="1:9">
      <c r="A337" s="177"/>
      <c r="B337" s="239"/>
      <c r="C337" s="177"/>
      <c r="D337" s="177" t="s">
        <v>839</v>
      </c>
      <c r="E337" s="238">
        <v>250</v>
      </c>
      <c r="F337" s="238">
        <v>250</v>
      </c>
      <c r="G337" s="175" t="s">
        <v>128</v>
      </c>
      <c r="H337" s="175" t="s">
        <v>459</v>
      </c>
      <c r="I337" s="177"/>
    </row>
    <row r="338" spans="1:9">
      <c r="A338" s="177"/>
      <c r="B338" s="239"/>
      <c r="C338" s="177"/>
      <c r="D338" s="177" t="s">
        <v>840</v>
      </c>
      <c r="E338" s="238">
        <v>250</v>
      </c>
      <c r="F338" s="238">
        <v>250</v>
      </c>
      <c r="G338" s="175" t="s">
        <v>128</v>
      </c>
      <c r="H338" s="175" t="s">
        <v>459</v>
      </c>
      <c r="I338" s="177"/>
    </row>
    <row r="339" spans="1:9">
      <c r="A339" s="177"/>
      <c r="B339" s="239"/>
      <c r="C339" s="177"/>
      <c r="D339" s="177" t="s">
        <v>841</v>
      </c>
      <c r="E339" s="238">
        <v>250</v>
      </c>
      <c r="F339" s="238">
        <v>250</v>
      </c>
      <c r="G339" s="175" t="s">
        <v>128</v>
      </c>
      <c r="H339" s="175" t="s">
        <v>459</v>
      </c>
      <c r="I339" s="177"/>
    </row>
    <row r="340" spans="1:9">
      <c r="A340" s="177"/>
      <c r="B340" s="239"/>
      <c r="C340" s="177"/>
      <c r="D340" s="177" t="s">
        <v>842</v>
      </c>
      <c r="E340" s="238">
        <v>250</v>
      </c>
      <c r="F340" s="238">
        <v>250</v>
      </c>
      <c r="G340" s="175" t="s">
        <v>128</v>
      </c>
      <c r="H340" s="175" t="s">
        <v>459</v>
      </c>
      <c r="I340" s="177"/>
    </row>
    <row r="341" spans="1:9">
      <c r="A341" s="177"/>
      <c r="B341" s="239"/>
      <c r="C341" s="177"/>
      <c r="D341" s="177" t="s">
        <v>843</v>
      </c>
      <c r="E341" s="238">
        <v>250</v>
      </c>
      <c r="F341" s="238">
        <v>250</v>
      </c>
      <c r="G341" s="175" t="s">
        <v>128</v>
      </c>
      <c r="H341" s="175" t="s">
        <v>459</v>
      </c>
      <c r="I341" s="177"/>
    </row>
    <row r="342" spans="1:9">
      <c r="A342" s="177"/>
      <c r="B342" s="239"/>
      <c r="C342" s="177"/>
      <c r="D342" s="177" t="s">
        <v>844</v>
      </c>
      <c r="E342" s="238">
        <v>250</v>
      </c>
      <c r="F342" s="238">
        <v>250</v>
      </c>
      <c r="G342" s="175" t="s">
        <v>128</v>
      </c>
      <c r="H342" s="175" t="s">
        <v>459</v>
      </c>
      <c r="I342" s="177"/>
    </row>
    <row r="343" spans="1:9">
      <c r="A343" s="177"/>
      <c r="B343" s="239"/>
      <c r="C343" s="177"/>
      <c r="D343" s="177" t="s">
        <v>845</v>
      </c>
      <c r="E343" s="238">
        <v>250</v>
      </c>
      <c r="F343" s="238">
        <v>250</v>
      </c>
      <c r="G343" s="175" t="s">
        <v>128</v>
      </c>
      <c r="H343" s="175" t="s">
        <v>459</v>
      </c>
      <c r="I343" s="177"/>
    </row>
    <row r="344" spans="1:9">
      <c r="A344" s="177"/>
      <c r="B344" s="239"/>
      <c r="C344" s="177"/>
      <c r="D344" s="177" t="s">
        <v>846</v>
      </c>
      <c r="E344" s="238">
        <v>250</v>
      </c>
      <c r="F344" s="238">
        <v>250</v>
      </c>
      <c r="G344" s="175" t="s">
        <v>128</v>
      </c>
      <c r="H344" s="175" t="s">
        <v>459</v>
      </c>
      <c r="I344" s="177"/>
    </row>
    <row r="345" spans="1:9">
      <c r="A345" s="177"/>
      <c r="B345" s="239"/>
      <c r="C345" s="177"/>
      <c r="D345" s="177" t="s">
        <v>847</v>
      </c>
      <c r="E345" s="238">
        <v>250</v>
      </c>
      <c r="F345" s="238">
        <v>250</v>
      </c>
      <c r="G345" s="175" t="s">
        <v>128</v>
      </c>
      <c r="H345" s="175" t="s">
        <v>459</v>
      </c>
      <c r="I345" s="177"/>
    </row>
    <row r="346" spans="1:9">
      <c r="A346" s="177"/>
      <c r="B346" s="239"/>
      <c r="C346" s="177"/>
      <c r="D346" s="177" t="s">
        <v>848</v>
      </c>
      <c r="E346" s="238">
        <v>250</v>
      </c>
      <c r="F346" s="238">
        <v>250</v>
      </c>
      <c r="G346" s="175" t="s">
        <v>128</v>
      </c>
      <c r="H346" s="175" t="s">
        <v>459</v>
      </c>
      <c r="I346" s="177"/>
    </row>
    <row r="347" spans="1:9">
      <c r="A347" s="177"/>
      <c r="B347" s="239"/>
      <c r="C347" s="177"/>
      <c r="D347" s="177" t="s">
        <v>849</v>
      </c>
      <c r="E347" s="238">
        <v>250</v>
      </c>
      <c r="F347" s="238">
        <v>250</v>
      </c>
      <c r="G347" s="175" t="s">
        <v>128</v>
      </c>
      <c r="H347" s="175" t="s">
        <v>459</v>
      </c>
      <c r="I347" s="177"/>
    </row>
    <row r="348" spans="1:9">
      <c r="A348" s="177"/>
      <c r="B348" s="239"/>
      <c r="C348" s="177"/>
      <c r="D348" s="177" t="s">
        <v>850</v>
      </c>
      <c r="E348" s="238">
        <v>250</v>
      </c>
      <c r="F348" s="238">
        <v>250</v>
      </c>
      <c r="G348" s="175" t="s">
        <v>128</v>
      </c>
      <c r="H348" s="175" t="s">
        <v>459</v>
      </c>
      <c r="I348" s="177"/>
    </row>
    <row r="349" spans="1:9">
      <c r="A349" s="177"/>
      <c r="B349" s="239"/>
      <c r="C349" s="177"/>
      <c r="D349" s="177" t="s">
        <v>851</v>
      </c>
      <c r="E349" s="238">
        <v>250</v>
      </c>
      <c r="F349" s="238">
        <v>250</v>
      </c>
      <c r="G349" s="175" t="s">
        <v>128</v>
      </c>
      <c r="H349" s="175" t="s">
        <v>459</v>
      </c>
      <c r="I349" s="177"/>
    </row>
    <row r="350" spans="1:9">
      <c r="A350" s="177"/>
      <c r="B350" s="239"/>
      <c r="C350" s="177"/>
      <c r="D350" s="177" t="s">
        <v>852</v>
      </c>
      <c r="E350" s="238">
        <v>250</v>
      </c>
      <c r="F350" s="238">
        <v>250</v>
      </c>
      <c r="G350" s="175" t="s">
        <v>128</v>
      </c>
      <c r="H350" s="175" t="s">
        <v>459</v>
      </c>
      <c r="I350" s="177"/>
    </row>
    <row r="351" spans="1:9">
      <c r="A351" s="177"/>
      <c r="B351" s="239"/>
      <c r="C351" s="177"/>
      <c r="D351" s="177" t="s">
        <v>853</v>
      </c>
      <c r="E351" s="238">
        <v>250</v>
      </c>
      <c r="F351" s="238">
        <v>250</v>
      </c>
      <c r="G351" s="175" t="s">
        <v>128</v>
      </c>
      <c r="H351" s="175" t="s">
        <v>459</v>
      </c>
      <c r="I351" s="177"/>
    </row>
    <row r="352" spans="1:9">
      <c r="A352" s="177"/>
      <c r="B352" s="239"/>
      <c r="C352" s="177"/>
      <c r="D352" s="177" t="s">
        <v>854</v>
      </c>
      <c r="E352" s="238">
        <v>250</v>
      </c>
      <c r="F352" s="238">
        <v>250</v>
      </c>
      <c r="G352" s="175" t="s">
        <v>128</v>
      </c>
      <c r="H352" s="175" t="s">
        <v>459</v>
      </c>
      <c r="I352" s="177"/>
    </row>
    <row r="353" spans="1:9">
      <c r="A353" s="177"/>
      <c r="B353" s="239"/>
      <c r="C353" s="177"/>
      <c r="D353" s="177" t="s">
        <v>855</v>
      </c>
      <c r="E353" s="238">
        <v>250</v>
      </c>
      <c r="F353" s="238">
        <v>250</v>
      </c>
      <c r="G353" s="175" t="s">
        <v>128</v>
      </c>
      <c r="H353" s="175" t="s">
        <v>459</v>
      </c>
      <c r="I353" s="177"/>
    </row>
    <row r="354" spans="1:9">
      <c r="A354" s="177"/>
      <c r="B354" s="239"/>
      <c r="C354" s="177"/>
      <c r="D354" s="177" t="s">
        <v>856</v>
      </c>
      <c r="E354" s="238">
        <v>250</v>
      </c>
      <c r="F354" s="238">
        <v>250</v>
      </c>
      <c r="G354" s="175" t="s">
        <v>128</v>
      </c>
      <c r="H354" s="175" t="s">
        <v>459</v>
      </c>
      <c r="I354" s="177"/>
    </row>
    <row r="355" spans="1:9">
      <c r="A355" s="177"/>
      <c r="B355" s="239"/>
      <c r="C355" s="177"/>
      <c r="D355" s="177" t="s">
        <v>857</v>
      </c>
      <c r="E355" s="238">
        <v>250</v>
      </c>
      <c r="F355" s="238">
        <v>250</v>
      </c>
      <c r="G355" s="175" t="s">
        <v>128</v>
      </c>
      <c r="H355" s="175" t="s">
        <v>459</v>
      </c>
      <c r="I355" s="177"/>
    </row>
    <row r="356" spans="1:9">
      <c r="A356" s="177"/>
      <c r="B356" s="239"/>
      <c r="C356" s="177"/>
      <c r="D356" s="177" t="s">
        <v>858</v>
      </c>
      <c r="E356" s="238">
        <v>250</v>
      </c>
      <c r="F356" s="238">
        <v>250</v>
      </c>
      <c r="G356" s="175" t="s">
        <v>128</v>
      </c>
      <c r="H356" s="175" t="s">
        <v>459</v>
      </c>
      <c r="I356" s="177"/>
    </row>
    <row r="357" spans="1:9">
      <c r="A357" s="177"/>
      <c r="B357" s="239"/>
      <c r="C357" s="177"/>
      <c r="D357" s="177" t="s">
        <v>859</v>
      </c>
      <c r="E357" s="238">
        <v>250</v>
      </c>
      <c r="F357" s="238">
        <v>250</v>
      </c>
      <c r="G357" s="175" t="s">
        <v>128</v>
      </c>
      <c r="H357" s="175" t="s">
        <v>459</v>
      </c>
      <c r="I357" s="177"/>
    </row>
    <row r="358" spans="1:9">
      <c r="A358" s="177"/>
      <c r="B358" s="239"/>
      <c r="C358" s="177"/>
      <c r="D358" s="177" t="s">
        <v>860</v>
      </c>
      <c r="E358" s="238">
        <v>250</v>
      </c>
      <c r="F358" s="238">
        <v>250</v>
      </c>
      <c r="G358" s="175" t="s">
        <v>128</v>
      </c>
      <c r="H358" s="175" t="s">
        <v>459</v>
      </c>
      <c r="I358" s="177"/>
    </row>
    <row r="359" spans="1:9">
      <c r="A359" s="177"/>
      <c r="B359" s="239"/>
      <c r="C359" s="177"/>
      <c r="D359" s="177" t="s">
        <v>861</v>
      </c>
      <c r="E359" s="238">
        <v>250</v>
      </c>
      <c r="F359" s="238">
        <v>250</v>
      </c>
      <c r="G359" s="175" t="s">
        <v>128</v>
      </c>
      <c r="H359" s="175" t="s">
        <v>459</v>
      </c>
      <c r="I359" s="177"/>
    </row>
    <row r="360" spans="1:9">
      <c r="A360" s="177"/>
      <c r="B360" s="239"/>
      <c r="C360" s="177"/>
      <c r="D360" s="177" t="s">
        <v>862</v>
      </c>
      <c r="E360" s="238">
        <v>250</v>
      </c>
      <c r="F360" s="238">
        <v>250</v>
      </c>
      <c r="G360" s="175" t="s">
        <v>128</v>
      </c>
      <c r="H360" s="175" t="s">
        <v>459</v>
      </c>
      <c r="I360" s="177"/>
    </row>
    <row r="361" spans="1:9">
      <c r="A361" s="177"/>
      <c r="B361" s="239"/>
      <c r="C361" s="177"/>
      <c r="D361" s="177" t="s">
        <v>863</v>
      </c>
      <c r="E361" s="238">
        <v>250</v>
      </c>
      <c r="F361" s="238">
        <v>250</v>
      </c>
      <c r="G361" s="175" t="s">
        <v>128</v>
      </c>
      <c r="H361" s="175" t="s">
        <v>459</v>
      </c>
      <c r="I361" s="177"/>
    </row>
    <row r="362" spans="1:9">
      <c r="A362" s="177"/>
      <c r="B362" s="239"/>
      <c r="C362" s="177"/>
      <c r="D362" s="177" t="s">
        <v>864</v>
      </c>
      <c r="E362" s="238">
        <v>250</v>
      </c>
      <c r="F362" s="238">
        <v>250</v>
      </c>
      <c r="G362" s="175" t="s">
        <v>128</v>
      </c>
      <c r="H362" s="175" t="s">
        <v>459</v>
      </c>
      <c r="I362" s="177"/>
    </row>
    <row r="363" spans="1:9">
      <c r="A363" s="177"/>
      <c r="B363" s="239"/>
      <c r="C363" s="177"/>
      <c r="D363" s="177" t="s">
        <v>865</v>
      </c>
      <c r="E363" s="238">
        <v>250</v>
      </c>
      <c r="F363" s="238">
        <v>250</v>
      </c>
      <c r="G363" s="175" t="s">
        <v>128</v>
      </c>
      <c r="H363" s="175" t="s">
        <v>459</v>
      </c>
      <c r="I363" s="177"/>
    </row>
    <row r="364" spans="1:9">
      <c r="A364" s="177"/>
      <c r="B364" s="239"/>
      <c r="C364" s="177"/>
      <c r="D364" s="177" t="s">
        <v>866</v>
      </c>
      <c r="E364" s="238">
        <v>250</v>
      </c>
      <c r="F364" s="238">
        <v>250</v>
      </c>
      <c r="G364" s="175" t="s">
        <v>128</v>
      </c>
      <c r="H364" s="175" t="s">
        <v>459</v>
      </c>
      <c r="I364" s="177"/>
    </row>
    <row r="365" spans="1:9">
      <c r="A365" s="177"/>
      <c r="B365" s="239"/>
      <c r="C365" s="177"/>
      <c r="D365" s="177" t="s">
        <v>867</v>
      </c>
      <c r="E365" s="238">
        <v>250</v>
      </c>
      <c r="F365" s="238">
        <v>250</v>
      </c>
      <c r="G365" s="175" t="s">
        <v>128</v>
      </c>
      <c r="H365" s="175" t="s">
        <v>459</v>
      </c>
      <c r="I365" s="177"/>
    </row>
    <row r="366" spans="1:9">
      <c r="A366" s="177"/>
      <c r="B366" s="239"/>
      <c r="C366" s="177"/>
      <c r="D366" s="177" t="s">
        <v>868</v>
      </c>
      <c r="E366" s="238">
        <v>250</v>
      </c>
      <c r="F366" s="238">
        <v>250</v>
      </c>
      <c r="G366" s="175" t="s">
        <v>128</v>
      </c>
      <c r="H366" s="175" t="s">
        <v>459</v>
      </c>
      <c r="I366" s="177"/>
    </row>
    <row r="367" spans="1:9">
      <c r="A367" s="177"/>
      <c r="B367" s="239"/>
      <c r="C367" s="177"/>
      <c r="D367" s="177" t="s">
        <v>869</v>
      </c>
      <c r="E367" s="238">
        <v>250</v>
      </c>
      <c r="F367" s="238">
        <v>250</v>
      </c>
      <c r="G367" s="175" t="s">
        <v>128</v>
      </c>
      <c r="H367" s="175" t="s">
        <v>459</v>
      </c>
      <c r="I367" s="177"/>
    </row>
    <row r="368" spans="1:9">
      <c r="A368" s="177"/>
      <c r="B368" s="239"/>
      <c r="C368" s="177"/>
      <c r="D368" s="177" t="s">
        <v>870</v>
      </c>
      <c r="E368" s="238">
        <v>250</v>
      </c>
      <c r="F368" s="238">
        <v>250</v>
      </c>
      <c r="G368" s="175" t="s">
        <v>128</v>
      </c>
      <c r="H368" s="175" t="s">
        <v>459</v>
      </c>
      <c r="I368" s="177"/>
    </row>
    <row r="369" spans="1:9">
      <c r="A369" s="177"/>
      <c r="B369" s="239"/>
      <c r="C369" s="177"/>
      <c r="D369" s="177" t="s">
        <v>871</v>
      </c>
      <c r="E369" s="238">
        <v>250</v>
      </c>
      <c r="F369" s="238">
        <v>250</v>
      </c>
      <c r="G369" s="175" t="s">
        <v>128</v>
      </c>
      <c r="H369" s="175" t="s">
        <v>459</v>
      </c>
      <c r="I369" s="177"/>
    </row>
    <row r="370" spans="1:9">
      <c r="A370" s="177"/>
      <c r="B370" s="239"/>
      <c r="C370" s="177"/>
      <c r="D370" s="177" t="s">
        <v>872</v>
      </c>
      <c r="E370" s="238">
        <v>250</v>
      </c>
      <c r="F370" s="238">
        <v>250</v>
      </c>
      <c r="G370" s="175" t="s">
        <v>128</v>
      </c>
      <c r="H370" s="175" t="s">
        <v>459</v>
      </c>
      <c r="I370" s="177"/>
    </row>
    <row r="371" spans="1:9">
      <c r="A371" s="177"/>
      <c r="B371" s="239"/>
      <c r="C371" s="177"/>
      <c r="D371" s="177" t="s">
        <v>873</v>
      </c>
      <c r="E371" s="238">
        <v>250</v>
      </c>
      <c r="F371" s="238">
        <v>250</v>
      </c>
      <c r="G371" s="175" t="s">
        <v>128</v>
      </c>
      <c r="H371" s="175" t="s">
        <v>459</v>
      </c>
      <c r="I371" s="177"/>
    </row>
    <row r="372" spans="1:9">
      <c r="A372" s="177"/>
      <c r="B372" s="239"/>
      <c r="C372" s="177"/>
      <c r="D372" s="177" t="s">
        <v>874</v>
      </c>
      <c r="E372" s="238">
        <v>250</v>
      </c>
      <c r="F372" s="238">
        <v>250</v>
      </c>
      <c r="G372" s="175" t="s">
        <v>128</v>
      </c>
      <c r="H372" s="175" t="s">
        <v>459</v>
      </c>
      <c r="I372" s="177"/>
    </row>
    <row r="373" spans="1:9">
      <c r="A373" s="177"/>
      <c r="B373" s="239"/>
      <c r="C373" s="177"/>
      <c r="D373" s="177" t="s">
        <v>875</v>
      </c>
      <c r="E373" s="238">
        <v>250</v>
      </c>
      <c r="F373" s="238">
        <v>250</v>
      </c>
      <c r="G373" s="175" t="s">
        <v>128</v>
      </c>
      <c r="H373" s="175" t="s">
        <v>459</v>
      </c>
      <c r="I373" s="177"/>
    </row>
    <row r="374" spans="1:9">
      <c r="A374" s="177"/>
      <c r="B374" s="239"/>
      <c r="C374" s="177"/>
      <c r="D374" s="177" t="s">
        <v>876</v>
      </c>
      <c r="E374" s="238">
        <v>250</v>
      </c>
      <c r="F374" s="238">
        <v>250</v>
      </c>
      <c r="G374" s="175" t="s">
        <v>128</v>
      </c>
      <c r="H374" s="175" t="s">
        <v>459</v>
      </c>
      <c r="I374" s="177"/>
    </row>
    <row r="375" spans="1:9">
      <c r="A375" s="177"/>
      <c r="B375" s="239"/>
      <c r="C375" s="177"/>
      <c r="D375" s="177" t="s">
        <v>877</v>
      </c>
      <c r="E375" s="238">
        <v>250</v>
      </c>
      <c r="F375" s="238">
        <v>250</v>
      </c>
      <c r="G375" s="175" t="s">
        <v>128</v>
      </c>
      <c r="H375" s="175" t="s">
        <v>459</v>
      </c>
      <c r="I375" s="177"/>
    </row>
    <row r="376" spans="1:9">
      <c r="A376" s="177"/>
      <c r="B376" s="239"/>
      <c r="C376" s="177"/>
      <c r="D376" s="177" t="s">
        <v>878</v>
      </c>
      <c r="E376" s="238">
        <v>250</v>
      </c>
      <c r="F376" s="238">
        <v>250</v>
      </c>
      <c r="G376" s="175" t="s">
        <v>128</v>
      </c>
      <c r="H376" s="175" t="s">
        <v>459</v>
      </c>
      <c r="I376" s="177"/>
    </row>
    <row r="377" spans="1:9">
      <c r="A377" s="177"/>
      <c r="B377" s="239"/>
      <c r="C377" s="177"/>
      <c r="D377" s="177" t="s">
        <v>879</v>
      </c>
      <c r="E377" s="238">
        <v>250</v>
      </c>
      <c r="F377" s="238">
        <v>250</v>
      </c>
      <c r="G377" s="175" t="s">
        <v>128</v>
      </c>
      <c r="H377" s="175" t="s">
        <v>459</v>
      </c>
      <c r="I377" s="177"/>
    </row>
    <row r="378" spans="1:9">
      <c r="A378" s="177"/>
      <c r="B378" s="239"/>
      <c r="C378" s="177"/>
      <c r="D378" s="177" t="s">
        <v>880</v>
      </c>
      <c r="E378" s="238">
        <v>250</v>
      </c>
      <c r="F378" s="238">
        <v>250</v>
      </c>
      <c r="G378" s="175" t="s">
        <v>128</v>
      </c>
      <c r="H378" s="175" t="s">
        <v>459</v>
      </c>
      <c r="I378" s="177"/>
    </row>
    <row r="379" spans="1:9">
      <c r="A379" s="177"/>
      <c r="B379" s="239"/>
      <c r="C379" s="177"/>
      <c r="D379" s="177" t="s">
        <v>881</v>
      </c>
      <c r="E379" s="238">
        <v>250</v>
      </c>
      <c r="F379" s="238">
        <v>250</v>
      </c>
      <c r="G379" s="175" t="s">
        <v>128</v>
      </c>
      <c r="H379" s="175" t="s">
        <v>459</v>
      </c>
      <c r="I379" s="177"/>
    </row>
    <row r="380" spans="1:9">
      <c r="A380" s="177"/>
      <c r="B380" s="239"/>
      <c r="C380" s="177"/>
      <c r="D380" s="177" t="s">
        <v>882</v>
      </c>
      <c r="E380" s="238">
        <v>250</v>
      </c>
      <c r="F380" s="238">
        <v>250</v>
      </c>
      <c r="G380" s="175" t="s">
        <v>128</v>
      </c>
      <c r="H380" s="175" t="s">
        <v>459</v>
      </c>
      <c r="I380" s="177"/>
    </row>
    <row r="381" spans="1:9">
      <c r="A381" s="177"/>
      <c r="B381" s="239"/>
      <c r="C381" s="177"/>
      <c r="D381" s="177" t="s">
        <v>883</v>
      </c>
      <c r="E381" s="238">
        <v>250</v>
      </c>
      <c r="F381" s="238">
        <v>250</v>
      </c>
      <c r="G381" s="175" t="s">
        <v>128</v>
      </c>
      <c r="H381" s="175" t="s">
        <v>459</v>
      </c>
      <c r="I381" s="177"/>
    </row>
    <row r="382" spans="1:9">
      <c r="A382" s="177"/>
      <c r="B382" s="239"/>
      <c r="C382" s="177"/>
      <c r="D382" s="177" t="s">
        <v>884</v>
      </c>
      <c r="E382" s="238">
        <v>250</v>
      </c>
      <c r="F382" s="238">
        <v>250</v>
      </c>
      <c r="G382" s="175" t="s">
        <v>128</v>
      </c>
      <c r="H382" s="175" t="s">
        <v>459</v>
      </c>
      <c r="I382" s="177"/>
    </row>
    <row r="383" spans="1:9">
      <c r="A383" s="177"/>
      <c r="B383" s="239"/>
      <c r="C383" s="177"/>
      <c r="D383" s="177" t="s">
        <v>885</v>
      </c>
      <c r="E383" s="238">
        <v>250</v>
      </c>
      <c r="F383" s="238">
        <v>250</v>
      </c>
      <c r="G383" s="175" t="s">
        <v>128</v>
      </c>
      <c r="H383" s="175" t="s">
        <v>459</v>
      </c>
      <c r="I383" s="177"/>
    </row>
    <row r="384" spans="1:9">
      <c r="A384" s="177"/>
      <c r="B384" s="239"/>
      <c r="C384" s="177"/>
      <c r="D384" s="177" t="s">
        <v>886</v>
      </c>
      <c r="E384" s="238">
        <v>250</v>
      </c>
      <c r="F384" s="238">
        <v>250</v>
      </c>
      <c r="G384" s="175" t="s">
        <v>128</v>
      </c>
      <c r="H384" s="175" t="s">
        <v>459</v>
      </c>
      <c r="I384" s="177"/>
    </row>
    <row r="385" spans="1:9">
      <c r="A385" s="177"/>
      <c r="B385" s="239"/>
      <c r="C385" s="177"/>
      <c r="D385" s="177" t="s">
        <v>887</v>
      </c>
      <c r="E385" s="238">
        <v>250</v>
      </c>
      <c r="F385" s="238">
        <v>250</v>
      </c>
      <c r="G385" s="175" t="s">
        <v>128</v>
      </c>
      <c r="H385" s="175" t="s">
        <v>459</v>
      </c>
      <c r="I385" s="177"/>
    </row>
    <row r="386" spans="1:9">
      <c r="A386" s="177"/>
      <c r="B386" s="239"/>
      <c r="C386" s="177"/>
      <c r="D386" s="177" t="s">
        <v>888</v>
      </c>
      <c r="E386" s="238">
        <v>250</v>
      </c>
      <c r="F386" s="238">
        <v>250</v>
      </c>
      <c r="G386" s="175" t="s">
        <v>128</v>
      </c>
      <c r="H386" s="175" t="s">
        <v>459</v>
      </c>
      <c r="I386" s="177"/>
    </row>
    <row r="387" spans="1:9">
      <c r="A387" s="177"/>
      <c r="B387" s="239"/>
      <c r="C387" s="177"/>
      <c r="D387" s="177" t="s">
        <v>889</v>
      </c>
      <c r="E387" s="238">
        <v>250</v>
      </c>
      <c r="F387" s="238">
        <v>250</v>
      </c>
      <c r="G387" s="175" t="s">
        <v>128</v>
      </c>
      <c r="H387" s="175" t="s">
        <v>459</v>
      </c>
      <c r="I387" s="177"/>
    </row>
    <row r="388" spans="1:9">
      <c r="A388" s="177"/>
      <c r="B388" s="239"/>
      <c r="C388" s="177"/>
      <c r="D388" s="177" t="s">
        <v>890</v>
      </c>
      <c r="E388" s="238">
        <v>250</v>
      </c>
      <c r="F388" s="238">
        <v>250</v>
      </c>
      <c r="G388" s="175" t="s">
        <v>128</v>
      </c>
      <c r="H388" s="175" t="s">
        <v>459</v>
      </c>
      <c r="I388" s="177"/>
    </row>
    <row r="389" spans="1:9">
      <c r="A389" s="177"/>
      <c r="B389" s="239"/>
      <c r="C389" s="177"/>
      <c r="D389" s="177" t="s">
        <v>891</v>
      </c>
      <c r="E389" s="238">
        <v>250</v>
      </c>
      <c r="F389" s="238">
        <v>250</v>
      </c>
      <c r="G389" s="175" t="s">
        <v>128</v>
      </c>
      <c r="H389" s="175" t="s">
        <v>459</v>
      </c>
      <c r="I389" s="177"/>
    </row>
    <row r="390" spans="1:9">
      <c r="A390" s="177"/>
      <c r="B390" s="239"/>
      <c r="C390" s="177"/>
      <c r="D390" s="177" t="s">
        <v>892</v>
      </c>
      <c r="E390" s="238">
        <v>250</v>
      </c>
      <c r="F390" s="238">
        <v>250</v>
      </c>
      <c r="G390" s="175" t="s">
        <v>128</v>
      </c>
      <c r="H390" s="175" t="s">
        <v>459</v>
      </c>
      <c r="I390" s="177"/>
    </row>
    <row r="391" spans="1:9">
      <c r="A391" s="177"/>
      <c r="B391" s="239"/>
      <c r="C391" s="177"/>
      <c r="D391" s="177" t="s">
        <v>893</v>
      </c>
      <c r="E391" s="238">
        <v>250</v>
      </c>
      <c r="F391" s="238">
        <v>250</v>
      </c>
      <c r="G391" s="175" t="s">
        <v>128</v>
      </c>
      <c r="H391" s="175" t="s">
        <v>459</v>
      </c>
      <c r="I391" s="177"/>
    </row>
    <row r="392" spans="1:9">
      <c r="A392" s="177"/>
      <c r="B392" s="239"/>
      <c r="C392" s="177"/>
      <c r="D392" s="177" t="s">
        <v>894</v>
      </c>
      <c r="E392" s="238">
        <v>250</v>
      </c>
      <c r="F392" s="238">
        <v>250</v>
      </c>
      <c r="G392" s="175" t="s">
        <v>128</v>
      </c>
      <c r="H392" s="175" t="s">
        <v>459</v>
      </c>
      <c r="I392" s="177"/>
    </row>
    <row r="393" spans="1:9">
      <c r="A393" s="177"/>
      <c r="B393" s="239"/>
      <c r="C393" s="177"/>
      <c r="D393" s="177" t="s">
        <v>895</v>
      </c>
      <c r="E393" s="238">
        <v>250</v>
      </c>
      <c r="F393" s="238">
        <v>250</v>
      </c>
      <c r="G393" s="175" t="s">
        <v>128</v>
      </c>
      <c r="H393" s="175" t="s">
        <v>459</v>
      </c>
      <c r="I393" s="177"/>
    </row>
    <row r="394" spans="1:9">
      <c r="A394" s="177"/>
      <c r="B394" s="239"/>
      <c r="C394" s="177"/>
      <c r="D394" s="177" t="s">
        <v>896</v>
      </c>
      <c r="E394" s="238">
        <v>250</v>
      </c>
      <c r="F394" s="238">
        <v>250</v>
      </c>
      <c r="G394" s="175" t="s">
        <v>128</v>
      </c>
      <c r="H394" s="175" t="s">
        <v>459</v>
      </c>
      <c r="I394" s="177"/>
    </row>
    <row r="395" spans="1:9">
      <c r="A395" s="177"/>
      <c r="B395" s="239"/>
      <c r="C395" s="177"/>
      <c r="D395" s="177" t="s">
        <v>897</v>
      </c>
      <c r="E395" s="238">
        <v>250</v>
      </c>
      <c r="F395" s="238">
        <v>250</v>
      </c>
      <c r="G395" s="175" t="s">
        <v>128</v>
      </c>
      <c r="H395" s="175" t="s">
        <v>459</v>
      </c>
      <c r="I395" s="177"/>
    </row>
    <row r="396" spans="1:9">
      <c r="A396" s="177"/>
      <c r="B396" s="239"/>
      <c r="C396" s="177"/>
      <c r="D396" s="177" t="s">
        <v>898</v>
      </c>
      <c r="E396" s="238">
        <v>250</v>
      </c>
      <c r="F396" s="238">
        <v>250</v>
      </c>
      <c r="G396" s="175" t="s">
        <v>128</v>
      </c>
      <c r="H396" s="175" t="s">
        <v>459</v>
      </c>
      <c r="I396" s="177"/>
    </row>
    <row r="397" spans="1:9">
      <c r="A397" s="177"/>
      <c r="B397" s="239"/>
      <c r="C397" s="177"/>
      <c r="D397" s="177" t="s">
        <v>899</v>
      </c>
      <c r="E397" s="238">
        <v>250</v>
      </c>
      <c r="F397" s="238">
        <v>250</v>
      </c>
      <c r="G397" s="175" t="s">
        <v>128</v>
      </c>
      <c r="H397" s="175" t="s">
        <v>459</v>
      </c>
      <c r="I397" s="177"/>
    </row>
    <row r="398" spans="1:9">
      <c r="A398" s="177"/>
      <c r="B398" s="239"/>
      <c r="C398" s="177"/>
      <c r="D398" s="177" t="s">
        <v>900</v>
      </c>
      <c r="E398" s="238">
        <v>250</v>
      </c>
      <c r="F398" s="238">
        <v>250</v>
      </c>
      <c r="G398" s="175" t="s">
        <v>128</v>
      </c>
      <c r="H398" s="175" t="s">
        <v>459</v>
      </c>
      <c r="I398" s="177"/>
    </row>
    <row r="399" spans="1:9">
      <c r="A399" s="177"/>
      <c r="B399" s="239"/>
      <c r="C399" s="177"/>
      <c r="D399" s="177" t="s">
        <v>901</v>
      </c>
      <c r="E399" s="238">
        <v>250</v>
      </c>
      <c r="F399" s="238">
        <v>250</v>
      </c>
      <c r="G399" s="175" t="s">
        <v>128</v>
      </c>
      <c r="H399" s="175" t="s">
        <v>459</v>
      </c>
      <c r="I399" s="177"/>
    </row>
    <row r="400" spans="1:9">
      <c r="A400" s="177"/>
      <c r="B400" s="239"/>
      <c r="C400" s="177"/>
      <c r="D400" s="177" t="s">
        <v>902</v>
      </c>
      <c r="E400" s="238">
        <v>250</v>
      </c>
      <c r="F400" s="238">
        <v>250</v>
      </c>
      <c r="G400" s="175" t="s">
        <v>128</v>
      </c>
      <c r="H400" s="175" t="s">
        <v>459</v>
      </c>
      <c r="I400" s="177"/>
    </row>
    <row r="401" spans="1:9">
      <c r="A401" s="177"/>
      <c r="B401" s="239"/>
      <c r="C401" s="177"/>
      <c r="D401" s="177" t="s">
        <v>903</v>
      </c>
      <c r="E401" s="238">
        <v>250</v>
      </c>
      <c r="F401" s="238">
        <v>250</v>
      </c>
      <c r="G401" s="175" t="s">
        <v>128</v>
      </c>
      <c r="H401" s="175" t="s">
        <v>459</v>
      </c>
      <c r="I401" s="177"/>
    </row>
    <row r="402" spans="1:9">
      <c r="A402" s="177"/>
      <c r="B402" s="239"/>
      <c r="C402" s="177"/>
      <c r="D402" s="177" t="s">
        <v>904</v>
      </c>
      <c r="E402" s="238">
        <v>250</v>
      </c>
      <c r="F402" s="238">
        <v>250</v>
      </c>
      <c r="G402" s="175" t="s">
        <v>128</v>
      </c>
      <c r="H402" s="175" t="s">
        <v>459</v>
      </c>
      <c r="I402" s="177"/>
    </row>
    <row r="403" spans="1:9">
      <c r="A403" s="177"/>
      <c r="B403" s="239"/>
      <c r="C403" s="177"/>
      <c r="D403" s="177" t="s">
        <v>905</v>
      </c>
      <c r="E403" s="238">
        <v>250</v>
      </c>
      <c r="F403" s="238">
        <v>250</v>
      </c>
      <c r="G403" s="175" t="s">
        <v>128</v>
      </c>
      <c r="H403" s="175" t="s">
        <v>459</v>
      </c>
      <c r="I403" s="177"/>
    </row>
    <row r="404" spans="1:9">
      <c r="A404" s="177"/>
      <c r="B404" s="239"/>
      <c r="C404" s="177"/>
      <c r="D404" s="177" t="s">
        <v>906</v>
      </c>
      <c r="E404" s="238">
        <v>250</v>
      </c>
      <c r="F404" s="238">
        <v>250</v>
      </c>
      <c r="G404" s="175" t="s">
        <v>128</v>
      </c>
      <c r="H404" s="175" t="s">
        <v>459</v>
      </c>
      <c r="I404" s="177"/>
    </row>
    <row r="405" spans="1:9">
      <c r="A405" s="177"/>
      <c r="B405" s="239"/>
      <c r="C405" s="177"/>
      <c r="D405" s="177" t="s">
        <v>907</v>
      </c>
      <c r="E405" s="238">
        <v>250</v>
      </c>
      <c r="F405" s="238">
        <v>250</v>
      </c>
      <c r="G405" s="175" t="s">
        <v>128</v>
      </c>
      <c r="H405" s="175" t="s">
        <v>459</v>
      </c>
      <c r="I405" s="177"/>
    </row>
    <row r="406" spans="1:9">
      <c r="A406" s="177"/>
      <c r="B406" s="239"/>
      <c r="C406" s="177"/>
      <c r="D406" s="177" t="s">
        <v>908</v>
      </c>
      <c r="E406" s="238">
        <v>250</v>
      </c>
      <c r="F406" s="238">
        <v>250</v>
      </c>
      <c r="G406" s="175" t="s">
        <v>128</v>
      </c>
      <c r="H406" s="175" t="s">
        <v>459</v>
      </c>
      <c r="I406" s="177"/>
    </row>
    <row r="407" spans="1:9">
      <c r="A407" s="177"/>
      <c r="B407" s="239"/>
      <c r="C407" s="177"/>
      <c r="D407" s="177" t="s">
        <v>909</v>
      </c>
      <c r="E407" s="238">
        <v>250</v>
      </c>
      <c r="F407" s="238">
        <v>250</v>
      </c>
      <c r="G407" s="175" t="s">
        <v>128</v>
      </c>
      <c r="H407" s="175" t="s">
        <v>459</v>
      </c>
      <c r="I407" s="177"/>
    </row>
    <row r="408" spans="1:9">
      <c r="A408" s="177"/>
      <c r="B408" s="239"/>
      <c r="C408" s="177"/>
      <c r="D408" s="177" t="s">
        <v>910</v>
      </c>
      <c r="E408" s="238">
        <v>250</v>
      </c>
      <c r="F408" s="238">
        <v>250</v>
      </c>
      <c r="G408" s="175" t="s">
        <v>128</v>
      </c>
      <c r="H408" s="175" t="s">
        <v>459</v>
      </c>
      <c r="I408" s="177"/>
    </row>
    <row r="409" spans="1:9">
      <c r="A409" s="177"/>
      <c r="B409" s="239"/>
      <c r="C409" s="177"/>
      <c r="D409" s="177" t="s">
        <v>911</v>
      </c>
      <c r="E409" s="238">
        <v>250</v>
      </c>
      <c r="F409" s="238">
        <v>250</v>
      </c>
      <c r="G409" s="175" t="s">
        <v>128</v>
      </c>
      <c r="H409" s="175" t="s">
        <v>459</v>
      </c>
      <c r="I409" s="177"/>
    </row>
    <row r="410" spans="1:9">
      <c r="A410" s="177"/>
      <c r="B410" s="239"/>
      <c r="C410" s="177"/>
      <c r="D410" s="177" t="s">
        <v>912</v>
      </c>
      <c r="E410" s="238">
        <v>250</v>
      </c>
      <c r="F410" s="238">
        <v>250</v>
      </c>
      <c r="G410" s="175" t="s">
        <v>128</v>
      </c>
      <c r="H410" s="175" t="s">
        <v>459</v>
      </c>
      <c r="I410" s="177"/>
    </row>
    <row r="411" spans="1:9">
      <c r="A411" s="177"/>
      <c r="B411" s="239"/>
      <c r="C411" s="177"/>
      <c r="D411" s="177" t="s">
        <v>913</v>
      </c>
      <c r="E411" s="238">
        <v>250</v>
      </c>
      <c r="F411" s="238">
        <v>250</v>
      </c>
      <c r="G411" s="175" t="s">
        <v>128</v>
      </c>
      <c r="H411" s="175" t="s">
        <v>459</v>
      </c>
      <c r="I411" s="177"/>
    </row>
    <row r="412" spans="1:9">
      <c r="A412" s="177"/>
      <c r="B412" s="239"/>
      <c r="C412" s="177"/>
      <c r="D412" s="177" t="s">
        <v>914</v>
      </c>
      <c r="E412" s="238">
        <v>250</v>
      </c>
      <c r="F412" s="238">
        <v>250</v>
      </c>
      <c r="G412" s="175" t="s">
        <v>128</v>
      </c>
      <c r="H412" s="175" t="s">
        <v>459</v>
      </c>
      <c r="I412" s="177"/>
    </row>
    <row r="413" spans="1:9">
      <c r="A413" s="177"/>
      <c r="B413" s="239"/>
      <c r="C413" s="177"/>
      <c r="D413" s="177" t="s">
        <v>915</v>
      </c>
      <c r="E413" s="238">
        <v>250</v>
      </c>
      <c r="F413" s="238">
        <v>250</v>
      </c>
      <c r="G413" s="175" t="s">
        <v>128</v>
      </c>
      <c r="H413" s="175" t="s">
        <v>459</v>
      </c>
      <c r="I413" s="177"/>
    </row>
    <row r="414" spans="1:9">
      <c r="A414" s="177"/>
      <c r="B414" s="239"/>
      <c r="C414" s="177"/>
      <c r="D414" s="177" t="s">
        <v>916</v>
      </c>
      <c r="E414" s="238">
        <v>250</v>
      </c>
      <c r="F414" s="238">
        <v>250</v>
      </c>
      <c r="G414" s="175" t="s">
        <v>128</v>
      </c>
      <c r="H414" s="175" t="s">
        <v>459</v>
      </c>
      <c r="I414" s="177"/>
    </row>
    <row r="415" spans="1:9">
      <c r="A415" s="177"/>
      <c r="B415" s="239"/>
      <c r="C415" s="177"/>
      <c r="D415" s="177" t="s">
        <v>913</v>
      </c>
      <c r="E415" s="238">
        <v>250</v>
      </c>
      <c r="F415" s="238">
        <v>250</v>
      </c>
      <c r="G415" s="175" t="s">
        <v>128</v>
      </c>
      <c r="H415" s="175" t="s">
        <v>459</v>
      </c>
      <c r="I415" s="177"/>
    </row>
    <row r="416" spans="1:9">
      <c r="A416" s="177"/>
      <c r="B416" s="239"/>
      <c r="C416" s="177"/>
      <c r="D416" s="177" t="s">
        <v>798</v>
      </c>
      <c r="E416" s="238">
        <v>250</v>
      </c>
      <c r="F416" s="238">
        <v>250</v>
      </c>
      <c r="G416" s="175" t="s">
        <v>128</v>
      </c>
      <c r="H416" s="175" t="s">
        <v>459</v>
      </c>
      <c r="I416" s="177"/>
    </row>
    <row r="417" spans="1:9">
      <c r="A417" s="177"/>
      <c r="B417" s="239"/>
      <c r="C417" s="177"/>
      <c r="D417" s="177" t="s">
        <v>875</v>
      </c>
      <c r="E417" s="238">
        <v>250</v>
      </c>
      <c r="F417" s="238">
        <v>250</v>
      </c>
      <c r="G417" s="175" t="s">
        <v>128</v>
      </c>
      <c r="H417" s="175" t="s">
        <v>459</v>
      </c>
      <c r="I417" s="177"/>
    </row>
    <row r="418" spans="1:9">
      <c r="A418" s="177"/>
      <c r="B418" s="239"/>
      <c r="C418" s="177"/>
      <c r="D418" s="177" t="s">
        <v>917</v>
      </c>
      <c r="E418" s="238">
        <v>250</v>
      </c>
      <c r="F418" s="238">
        <v>250</v>
      </c>
      <c r="G418" s="175" t="s">
        <v>128</v>
      </c>
      <c r="H418" s="175" t="s">
        <v>459</v>
      </c>
      <c r="I418" s="177"/>
    </row>
    <row r="419" spans="1:9">
      <c r="A419" s="177"/>
      <c r="B419" s="239"/>
      <c r="C419" s="177"/>
      <c r="D419" s="177" t="s">
        <v>918</v>
      </c>
      <c r="E419" s="238">
        <v>250</v>
      </c>
      <c r="F419" s="238">
        <v>250</v>
      </c>
      <c r="G419" s="175" t="s">
        <v>128</v>
      </c>
      <c r="H419" s="175" t="s">
        <v>459</v>
      </c>
      <c r="I419" s="177"/>
    </row>
    <row r="420" spans="1:9">
      <c r="A420" s="177"/>
      <c r="B420" s="239"/>
      <c r="C420" s="177"/>
      <c r="D420" s="177" t="s">
        <v>819</v>
      </c>
      <c r="E420" s="238">
        <v>250</v>
      </c>
      <c r="F420" s="238">
        <v>250</v>
      </c>
      <c r="G420" s="175" t="s">
        <v>128</v>
      </c>
      <c r="H420" s="175" t="s">
        <v>459</v>
      </c>
      <c r="I420" s="177"/>
    </row>
    <row r="421" spans="1:9">
      <c r="A421" s="177"/>
      <c r="B421" s="239"/>
      <c r="C421" s="177"/>
      <c r="D421" s="177" t="s">
        <v>906</v>
      </c>
      <c r="E421" s="238">
        <v>250</v>
      </c>
      <c r="F421" s="238">
        <v>250</v>
      </c>
      <c r="G421" s="175" t="s">
        <v>128</v>
      </c>
      <c r="H421" s="175" t="s">
        <v>459</v>
      </c>
      <c r="I421" s="177"/>
    </row>
    <row r="422" spans="1:9">
      <c r="A422" s="177"/>
      <c r="B422" s="239"/>
      <c r="C422" s="177"/>
      <c r="D422" s="177" t="s">
        <v>900</v>
      </c>
      <c r="E422" s="238">
        <v>250</v>
      </c>
      <c r="F422" s="238">
        <v>250</v>
      </c>
      <c r="G422" s="175" t="s">
        <v>128</v>
      </c>
      <c r="H422" s="175" t="s">
        <v>459</v>
      </c>
      <c r="I422" s="177"/>
    </row>
    <row r="423" spans="1:9">
      <c r="A423" s="177"/>
      <c r="B423" s="239"/>
      <c r="C423" s="177"/>
      <c r="D423" s="177" t="s">
        <v>886</v>
      </c>
      <c r="E423" s="238">
        <v>250</v>
      </c>
      <c r="F423" s="238">
        <v>250</v>
      </c>
      <c r="G423" s="175" t="s">
        <v>128</v>
      </c>
      <c r="H423" s="175" t="s">
        <v>459</v>
      </c>
      <c r="I423" s="177"/>
    </row>
    <row r="424" spans="1:9">
      <c r="A424" s="177"/>
      <c r="B424" s="239"/>
      <c r="C424" s="177"/>
      <c r="D424" s="177" t="s">
        <v>841</v>
      </c>
      <c r="E424" s="238">
        <v>250</v>
      </c>
      <c r="F424" s="238">
        <v>250</v>
      </c>
      <c r="G424" s="175" t="s">
        <v>128</v>
      </c>
      <c r="H424" s="175" t="s">
        <v>459</v>
      </c>
      <c r="I424" s="177"/>
    </row>
    <row r="425" spans="1:9">
      <c r="A425" s="177"/>
      <c r="B425" s="239"/>
      <c r="C425" s="177"/>
      <c r="D425" s="177" t="s">
        <v>852</v>
      </c>
      <c r="E425" s="238">
        <v>250</v>
      </c>
      <c r="F425" s="238">
        <v>250</v>
      </c>
      <c r="G425" s="175" t="s">
        <v>128</v>
      </c>
      <c r="H425" s="175" t="s">
        <v>459</v>
      </c>
      <c r="I425" s="177"/>
    </row>
    <row r="426" spans="1:9">
      <c r="A426" s="177"/>
      <c r="B426" s="239"/>
      <c r="C426" s="177"/>
      <c r="D426" s="177" t="s">
        <v>919</v>
      </c>
      <c r="E426" s="238">
        <v>250</v>
      </c>
      <c r="F426" s="238">
        <v>250</v>
      </c>
      <c r="G426" s="175" t="s">
        <v>128</v>
      </c>
      <c r="H426" s="175" t="s">
        <v>459</v>
      </c>
      <c r="I426" s="177"/>
    </row>
    <row r="427" spans="1:9">
      <c r="A427" s="177"/>
      <c r="B427" s="239"/>
      <c r="C427" s="177"/>
      <c r="D427" s="177" t="s">
        <v>867</v>
      </c>
      <c r="E427" s="238">
        <v>250</v>
      </c>
      <c r="F427" s="238">
        <v>250</v>
      </c>
      <c r="G427" s="175" t="s">
        <v>128</v>
      </c>
      <c r="H427" s="175" t="s">
        <v>459</v>
      </c>
      <c r="I427" s="177"/>
    </row>
    <row r="428" spans="1:9">
      <c r="A428" s="177"/>
      <c r="B428" s="239"/>
      <c r="C428" s="177"/>
      <c r="D428" s="177" t="s">
        <v>874</v>
      </c>
      <c r="E428" s="238">
        <v>250</v>
      </c>
      <c r="F428" s="238">
        <v>250</v>
      </c>
      <c r="G428" s="175" t="s">
        <v>128</v>
      </c>
      <c r="H428" s="175" t="s">
        <v>459</v>
      </c>
      <c r="I428" s="177"/>
    </row>
    <row r="429" spans="1:9">
      <c r="A429" s="177"/>
      <c r="B429" s="239"/>
      <c r="C429" s="177"/>
      <c r="D429" s="177" t="s">
        <v>891</v>
      </c>
      <c r="E429" s="238">
        <v>250</v>
      </c>
      <c r="F429" s="238">
        <v>250</v>
      </c>
      <c r="G429" s="175" t="s">
        <v>128</v>
      </c>
      <c r="H429" s="175" t="s">
        <v>459</v>
      </c>
      <c r="I429" s="177"/>
    </row>
    <row r="430" spans="1:9">
      <c r="A430" s="177"/>
      <c r="B430" s="239"/>
      <c r="C430" s="177"/>
      <c r="D430" s="177" t="s">
        <v>806</v>
      </c>
      <c r="E430" s="238">
        <v>250</v>
      </c>
      <c r="F430" s="238">
        <v>250</v>
      </c>
      <c r="G430" s="175" t="s">
        <v>128</v>
      </c>
      <c r="H430" s="175" t="s">
        <v>459</v>
      </c>
      <c r="I430" s="177"/>
    </row>
    <row r="431" spans="1:9">
      <c r="A431" s="177"/>
      <c r="B431" s="239"/>
      <c r="C431" s="177"/>
      <c r="D431" s="177" t="s">
        <v>830</v>
      </c>
      <c r="E431" s="238">
        <v>250</v>
      </c>
      <c r="F431" s="238">
        <v>250</v>
      </c>
      <c r="G431" s="175" t="s">
        <v>128</v>
      </c>
      <c r="H431" s="175" t="s">
        <v>459</v>
      </c>
      <c r="I431" s="177"/>
    </row>
    <row r="432" spans="1:9">
      <c r="A432" s="177"/>
      <c r="B432" s="239"/>
      <c r="C432" s="177"/>
      <c r="D432" s="177" t="s">
        <v>880</v>
      </c>
      <c r="E432" s="238">
        <v>250</v>
      </c>
      <c r="F432" s="238">
        <v>250</v>
      </c>
      <c r="G432" s="175" t="s">
        <v>128</v>
      </c>
      <c r="H432" s="175" t="s">
        <v>459</v>
      </c>
      <c r="I432" s="177"/>
    </row>
    <row r="433" spans="1:9">
      <c r="A433" s="177"/>
      <c r="B433" s="239"/>
      <c r="C433" s="177"/>
      <c r="D433" s="177" t="s">
        <v>832</v>
      </c>
      <c r="E433" s="238">
        <v>250</v>
      </c>
      <c r="F433" s="238">
        <v>250</v>
      </c>
      <c r="G433" s="175" t="s">
        <v>128</v>
      </c>
      <c r="H433" s="175" t="s">
        <v>459</v>
      </c>
      <c r="I433" s="177"/>
    </row>
    <row r="434" spans="1:9">
      <c r="A434" s="177"/>
      <c r="B434" s="239"/>
      <c r="C434" s="177"/>
      <c r="D434" s="177" t="s">
        <v>920</v>
      </c>
      <c r="E434" s="238">
        <v>250</v>
      </c>
      <c r="F434" s="238">
        <v>250</v>
      </c>
      <c r="G434" s="175" t="s">
        <v>128</v>
      </c>
      <c r="H434" s="175" t="s">
        <v>459</v>
      </c>
      <c r="I434" s="177"/>
    </row>
    <row r="435" spans="1:9">
      <c r="A435" s="177"/>
      <c r="B435" s="239"/>
      <c r="C435" s="177"/>
      <c r="D435" s="177" t="s">
        <v>803</v>
      </c>
      <c r="E435" s="238">
        <v>250</v>
      </c>
      <c r="F435" s="238">
        <v>250</v>
      </c>
      <c r="G435" s="175" t="s">
        <v>128</v>
      </c>
      <c r="H435" s="175" t="s">
        <v>459</v>
      </c>
      <c r="I435" s="177"/>
    </row>
    <row r="436" spans="1:9">
      <c r="A436" s="177"/>
      <c r="B436" s="239"/>
      <c r="C436" s="177"/>
      <c r="D436" s="177" t="s">
        <v>801</v>
      </c>
      <c r="E436" s="238">
        <v>250</v>
      </c>
      <c r="F436" s="238">
        <v>250</v>
      </c>
      <c r="G436" s="175" t="s">
        <v>128</v>
      </c>
      <c r="H436" s="175" t="s">
        <v>459</v>
      </c>
      <c r="I436" s="177"/>
    </row>
    <row r="437" spans="1:9">
      <c r="A437" s="177"/>
      <c r="B437" s="239"/>
      <c r="C437" s="177"/>
      <c r="D437" s="177" t="s">
        <v>795</v>
      </c>
      <c r="E437" s="238">
        <v>250</v>
      </c>
      <c r="F437" s="238">
        <v>250</v>
      </c>
      <c r="G437" s="175" t="s">
        <v>128</v>
      </c>
      <c r="H437" s="175" t="s">
        <v>459</v>
      </c>
      <c r="I437" s="177"/>
    </row>
    <row r="438" spans="1:9">
      <c r="A438" s="177"/>
      <c r="B438" s="239"/>
      <c r="C438" s="177">
        <v>1</v>
      </c>
      <c r="D438" s="177" t="s">
        <v>921</v>
      </c>
      <c r="E438" s="238">
        <v>750</v>
      </c>
      <c r="F438" s="238">
        <v>750</v>
      </c>
      <c r="G438" s="175" t="s">
        <v>128</v>
      </c>
      <c r="H438" s="175" t="s">
        <v>459</v>
      </c>
      <c r="I438" s="177"/>
    </row>
    <row r="439" spans="1:9">
      <c r="A439" s="177"/>
      <c r="B439" s="239"/>
      <c r="C439" s="177">
        <v>1</v>
      </c>
      <c r="D439" s="177" t="s">
        <v>922</v>
      </c>
      <c r="E439" s="238">
        <v>750</v>
      </c>
      <c r="F439" s="238">
        <v>750</v>
      </c>
      <c r="G439" s="175" t="s">
        <v>128</v>
      </c>
      <c r="H439" s="175" t="s">
        <v>459</v>
      </c>
      <c r="I439" s="177"/>
    </row>
    <row r="440" spans="1:9">
      <c r="A440" s="177"/>
      <c r="B440" s="239"/>
      <c r="C440" s="177">
        <v>1</v>
      </c>
      <c r="D440" s="177" t="s">
        <v>312</v>
      </c>
      <c r="E440" s="238">
        <v>2450</v>
      </c>
      <c r="F440" s="238">
        <v>2450</v>
      </c>
      <c r="G440" s="175" t="s">
        <v>128</v>
      </c>
      <c r="H440" s="175" t="s">
        <v>459</v>
      </c>
      <c r="I440" s="177"/>
    </row>
    <row r="441" spans="1:9">
      <c r="A441" s="177"/>
      <c r="B441" s="239"/>
      <c r="C441" s="177">
        <v>1</v>
      </c>
      <c r="D441" s="177" t="s">
        <v>313</v>
      </c>
      <c r="E441" s="238">
        <v>3300</v>
      </c>
      <c r="F441" s="238">
        <v>3300</v>
      </c>
      <c r="G441" s="175" t="s">
        <v>128</v>
      </c>
      <c r="H441" s="175" t="s">
        <v>459</v>
      </c>
      <c r="I441" s="177"/>
    </row>
    <row r="442" spans="1:9">
      <c r="A442" s="177"/>
      <c r="B442" s="239"/>
      <c r="C442" s="177">
        <v>1</v>
      </c>
      <c r="D442" s="177" t="s">
        <v>923</v>
      </c>
      <c r="E442" s="238">
        <v>950</v>
      </c>
      <c r="F442" s="238">
        <v>950</v>
      </c>
      <c r="G442" s="175" t="s">
        <v>128</v>
      </c>
      <c r="H442" s="175" t="s">
        <v>459</v>
      </c>
      <c r="I442" s="177"/>
    </row>
    <row r="443" spans="1:9">
      <c r="A443" s="177"/>
      <c r="B443" s="239"/>
      <c r="C443" s="177">
        <v>1</v>
      </c>
      <c r="D443" s="177" t="s">
        <v>924</v>
      </c>
      <c r="E443" s="238">
        <v>950</v>
      </c>
      <c r="F443" s="238">
        <v>950</v>
      </c>
      <c r="G443" s="175" t="s">
        <v>128</v>
      </c>
      <c r="H443" s="175" t="s">
        <v>459</v>
      </c>
      <c r="I443" s="177"/>
    </row>
    <row r="444" spans="1:9">
      <c r="A444" s="177"/>
      <c r="B444" s="239"/>
      <c r="C444" s="177">
        <v>1</v>
      </c>
      <c r="D444" s="177" t="s">
        <v>925</v>
      </c>
      <c r="E444" s="238">
        <v>950</v>
      </c>
      <c r="F444" s="238">
        <v>950</v>
      </c>
      <c r="G444" s="175" t="s">
        <v>128</v>
      </c>
      <c r="H444" s="175" t="s">
        <v>459</v>
      </c>
      <c r="I444" s="177"/>
    </row>
    <row r="445" spans="1:9">
      <c r="A445" s="177"/>
      <c r="B445" s="239"/>
      <c r="C445" s="177">
        <v>1</v>
      </c>
      <c r="D445" s="177" t="s">
        <v>314</v>
      </c>
      <c r="E445" s="238">
        <v>950</v>
      </c>
      <c r="F445" s="238">
        <v>950</v>
      </c>
      <c r="G445" s="175" t="s">
        <v>128</v>
      </c>
      <c r="H445" s="175" t="s">
        <v>459</v>
      </c>
      <c r="I445" s="177"/>
    </row>
    <row r="446" spans="1:9">
      <c r="A446" s="177"/>
      <c r="B446" s="239"/>
      <c r="C446" s="177">
        <v>1</v>
      </c>
      <c r="D446" s="177" t="s">
        <v>315</v>
      </c>
      <c r="E446" s="238">
        <v>3800</v>
      </c>
      <c r="F446" s="238">
        <v>3800</v>
      </c>
      <c r="G446" s="175" t="s">
        <v>128</v>
      </c>
      <c r="H446" s="175" t="s">
        <v>459</v>
      </c>
      <c r="I446" s="177"/>
    </row>
    <row r="447" spans="1:9">
      <c r="A447" s="177"/>
      <c r="B447" s="239"/>
      <c r="C447" s="177">
        <v>1</v>
      </c>
      <c r="D447" s="177" t="s">
        <v>316</v>
      </c>
      <c r="E447" s="238">
        <v>3800</v>
      </c>
      <c r="F447" s="238">
        <v>3800</v>
      </c>
      <c r="G447" s="175" t="s">
        <v>128</v>
      </c>
      <c r="H447" s="175" t="s">
        <v>459</v>
      </c>
      <c r="I447" s="177"/>
    </row>
    <row r="448" spans="1:9">
      <c r="A448" s="177"/>
      <c r="B448" s="239"/>
      <c r="C448" s="177">
        <v>1</v>
      </c>
      <c r="D448" s="177" t="s">
        <v>317</v>
      </c>
      <c r="E448" s="238">
        <v>3800</v>
      </c>
      <c r="F448" s="238">
        <v>3800</v>
      </c>
      <c r="G448" s="175" t="s">
        <v>128</v>
      </c>
      <c r="H448" s="175" t="s">
        <v>459</v>
      </c>
      <c r="I448" s="177"/>
    </row>
    <row r="449" spans="1:9">
      <c r="A449" s="177"/>
      <c r="B449" s="239"/>
      <c r="C449" s="177">
        <v>1</v>
      </c>
      <c r="D449" s="177" t="s">
        <v>318</v>
      </c>
      <c r="E449" s="238">
        <v>3800</v>
      </c>
      <c r="F449" s="238">
        <v>3800</v>
      </c>
      <c r="G449" s="175" t="s">
        <v>128</v>
      </c>
      <c r="H449" s="175" t="s">
        <v>459</v>
      </c>
      <c r="I449" s="177"/>
    </row>
    <row r="450" spans="1:9">
      <c r="A450" s="177"/>
      <c r="B450" s="239"/>
      <c r="C450" s="177">
        <v>1</v>
      </c>
      <c r="D450" s="177" t="s">
        <v>926</v>
      </c>
      <c r="E450" s="238">
        <v>3000</v>
      </c>
      <c r="F450" s="238">
        <v>3000</v>
      </c>
      <c r="G450" s="175" t="s">
        <v>128</v>
      </c>
      <c r="H450" s="175" t="s">
        <v>516</v>
      </c>
      <c r="I450" s="177"/>
    </row>
    <row r="451" spans="1:9">
      <c r="A451" s="177"/>
      <c r="B451" s="239"/>
      <c r="C451" s="177">
        <v>1</v>
      </c>
      <c r="D451" s="177" t="s">
        <v>927</v>
      </c>
      <c r="E451" s="238">
        <v>3000</v>
      </c>
      <c r="F451" s="238">
        <v>3000</v>
      </c>
      <c r="G451" s="175" t="s">
        <v>128</v>
      </c>
      <c r="H451" s="175" t="s">
        <v>516</v>
      </c>
      <c r="I451" s="177"/>
    </row>
    <row r="452" spans="1:9">
      <c r="A452" s="177"/>
      <c r="B452" s="239"/>
      <c r="C452" s="177">
        <v>1</v>
      </c>
      <c r="D452" s="177" t="s">
        <v>928</v>
      </c>
      <c r="E452" s="238">
        <v>3000</v>
      </c>
      <c r="F452" s="238">
        <v>3000</v>
      </c>
      <c r="G452" s="175" t="s">
        <v>128</v>
      </c>
      <c r="H452" s="175" t="s">
        <v>516</v>
      </c>
      <c r="I452" s="177"/>
    </row>
    <row r="453" spans="1:9">
      <c r="A453" s="177"/>
      <c r="B453" s="239"/>
      <c r="C453" s="177">
        <v>1</v>
      </c>
      <c r="D453" s="177" t="s">
        <v>929</v>
      </c>
      <c r="E453" s="238">
        <v>3000</v>
      </c>
      <c r="F453" s="238">
        <v>3000</v>
      </c>
      <c r="G453" s="175" t="s">
        <v>128</v>
      </c>
      <c r="H453" s="175" t="s">
        <v>516</v>
      </c>
      <c r="I453" s="177"/>
    </row>
    <row r="454" spans="1:9">
      <c r="A454" s="177"/>
      <c r="B454" s="239"/>
      <c r="C454" s="177">
        <v>200</v>
      </c>
      <c r="D454" s="177" t="s">
        <v>561</v>
      </c>
      <c r="E454" s="238">
        <v>120</v>
      </c>
      <c r="F454" s="238">
        <f>C454*E454</f>
        <v>24000</v>
      </c>
      <c r="G454" s="175" t="s">
        <v>144</v>
      </c>
      <c r="H454" s="175" t="s">
        <v>459</v>
      </c>
      <c r="I454" s="177" t="s">
        <v>562</v>
      </c>
    </row>
    <row r="455" spans="1:9">
      <c r="A455" s="177"/>
      <c r="B455" s="239" t="s">
        <v>456</v>
      </c>
      <c r="C455" s="177">
        <v>6</v>
      </c>
      <c r="D455" s="177" t="s">
        <v>563</v>
      </c>
      <c r="E455" s="251">
        <v>3000</v>
      </c>
      <c r="F455" s="251">
        <v>3000</v>
      </c>
      <c r="G455" s="175" t="s">
        <v>144</v>
      </c>
      <c r="H455" s="175" t="s">
        <v>459</v>
      </c>
      <c r="I455" s="177"/>
    </row>
    <row r="456" spans="1:9">
      <c r="A456" s="177"/>
      <c r="B456" s="239"/>
      <c r="C456" s="177"/>
      <c r="D456" s="177" t="s">
        <v>564</v>
      </c>
      <c r="E456" s="251">
        <v>3000</v>
      </c>
      <c r="F456" s="251">
        <v>3000</v>
      </c>
      <c r="G456" s="175" t="s">
        <v>144</v>
      </c>
      <c r="H456" s="175" t="s">
        <v>459</v>
      </c>
      <c r="I456" s="177"/>
    </row>
    <row r="457" spans="1:9">
      <c r="A457" s="177"/>
      <c r="B457" s="239"/>
      <c r="C457" s="177"/>
      <c r="D457" s="177" t="s">
        <v>565</v>
      </c>
      <c r="E457" s="251">
        <v>3000</v>
      </c>
      <c r="F457" s="251">
        <v>3000</v>
      </c>
      <c r="G457" s="175" t="s">
        <v>144</v>
      </c>
      <c r="H457" s="175" t="s">
        <v>459</v>
      </c>
      <c r="I457" s="177"/>
    </row>
    <row r="458" spans="1:9">
      <c r="A458" s="177"/>
      <c r="B458" s="239"/>
      <c r="C458" s="177"/>
      <c r="D458" s="177" t="s">
        <v>566</v>
      </c>
      <c r="E458" s="251">
        <v>2000</v>
      </c>
      <c r="F458" s="251">
        <v>2000</v>
      </c>
      <c r="G458" s="175" t="s">
        <v>144</v>
      </c>
      <c r="H458" s="175" t="s">
        <v>459</v>
      </c>
      <c r="I458" s="177"/>
    </row>
    <row r="459" spans="1:9">
      <c r="A459" s="177"/>
      <c r="B459" s="239"/>
      <c r="C459" s="177"/>
      <c r="D459" s="177" t="s">
        <v>567</v>
      </c>
      <c r="E459" s="251">
        <v>2000</v>
      </c>
      <c r="F459" s="251">
        <v>2000</v>
      </c>
      <c r="G459" s="175" t="s">
        <v>144</v>
      </c>
      <c r="H459" s="175" t="s">
        <v>459</v>
      </c>
      <c r="I459" s="177"/>
    </row>
    <row r="460" spans="1:9">
      <c r="A460" s="177"/>
      <c r="B460" s="239"/>
      <c r="C460" s="177"/>
      <c r="D460" s="177" t="s">
        <v>568</v>
      </c>
      <c r="E460" s="251">
        <v>3000</v>
      </c>
      <c r="F460" s="251">
        <v>3000</v>
      </c>
      <c r="G460" s="175" t="s">
        <v>144</v>
      </c>
      <c r="H460" s="175" t="s">
        <v>459</v>
      </c>
      <c r="I460" s="177"/>
    </row>
    <row r="461" spans="1:9">
      <c r="A461" s="177"/>
      <c r="B461" s="239"/>
      <c r="C461" s="177">
        <v>1</v>
      </c>
      <c r="D461" s="177" t="s">
        <v>694</v>
      </c>
      <c r="E461" s="251">
        <v>3000</v>
      </c>
      <c r="F461" s="251">
        <v>3000</v>
      </c>
      <c r="G461" s="175" t="s">
        <v>128</v>
      </c>
      <c r="H461" s="175" t="s">
        <v>459</v>
      </c>
      <c r="I461" s="177"/>
    </row>
    <row r="462" spans="1:9">
      <c r="A462" s="177"/>
      <c r="B462" s="239"/>
      <c r="C462" s="177">
        <v>1</v>
      </c>
      <c r="D462" s="177" t="s">
        <v>695</v>
      </c>
      <c r="E462" s="251">
        <v>3000</v>
      </c>
      <c r="F462" s="251">
        <v>3000</v>
      </c>
      <c r="G462" s="175" t="s">
        <v>128</v>
      </c>
      <c r="H462" s="175" t="s">
        <v>459</v>
      </c>
      <c r="I462" s="177"/>
    </row>
    <row r="463" spans="1:9">
      <c r="A463" s="177">
        <v>17</v>
      </c>
      <c r="B463" s="239" t="s">
        <v>319</v>
      </c>
      <c r="C463" s="177">
        <v>1</v>
      </c>
      <c r="D463" s="177" t="s">
        <v>320</v>
      </c>
      <c r="E463" s="178">
        <v>1700</v>
      </c>
      <c r="F463" s="178">
        <f>C463*E463</f>
        <v>1700</v>
      </c>
      <c r="G463" s="175" t="s">
        <v>128</v>
      </c>
      <c r="H463" s="175" t="s">
        <v>459</v>
      </c>
      <c r="I463" s="177"/>
    </row>
    <row r="464" spans="1:9">
      <c r="A464" s="177"/>
      <c r="B464" s="239"/>
      <c r="C464" s="177">
        <v>1</v>
      </c>
      <c r="D464" s="177" t="s">
        <v>321</v>
      </c>
      <c r="E464" s="238">
        <v>1500</v>
      </c>
      <c r="F464" s="238">
        <v>1500</v>
      </c>
      <c r="G464" s="175" t="s">
        <v>128</v>
      </c>
      <c r="H464" s="175" t="s">
        <v>459</v>
      </c>
      <c r="I464" s="177"/>
    </row>
    <row r="465" spans="1:9">
      <c r="A465" s="177"/>
      <c r="B465" s="239"/>
      <c r="C465" s="177">
        <v>1</v>
      </c>
      <c r="D465" s="177" t="s">
        <v>322</v>
      </c>
      <c r="E465" s="238">
        <v>2300</v>
      </c>
      <c r="F465" s="238">
        <v>2300</v>
      </c>
      <c r="G465" s="175" t="s">
        <v>128</v>
      </c>
      <c r="H465" s="175" t="s">
        <v>459</v>
      </c>
      <c r="I465" s="177"/>
    </row>
    <row r="466" spans="1:9">
      <c r="A466" s="177"/>
      <c r="B466" s="239"/>
      <c r="C466" s="177">
        <v>1</v>
      </c>
      <c r="D466" s="177" t="s">
        <v>324</v>
      </c>
      <c r="E466" s="238">
        <v>2300</v>
      </c>
      <c r="F466" s="238">
        <v>2300</v>
      </c>
      <c r="G466" s="175" t="s">
        <v>128</v>
      </c>
      <c r="H466" s="175" t="s">
        <v>459</v>
      </c>
      <c r="I466" s="177"/>
    </row>
    <row r="467" spans="1:9">
      <c r="A467" s="177"/>
      <c r="B467" s="239"/>
      <c r="C467" s="177">
        <v>1</v>
      </c>
      <c r="D467" s="177" t="s">
        <v>325</v>
      </c>
      <c r="E467" s="238">
        <v>2300</v>
      </c>
      <c r="F467" s="238">
        <v>2300</v>
      </c>
      <c r="G467" s="175" t="s">
        <v>128</v>
      </c>
      <c r="H467" s="175" t="s">
        <v>459</v>
      </c>
      <c r="I467" s="177"/>
    </row>
    <row r="468" spans="1:9">
      <c r="A468" s="177"/>
      <c r="B468" s="177"/>
      <c r="C468" s="177">
        <v>1</v>
      </c>
      <c r="D468" s="177" t="s">
        <v>326</v>
      </c>
      <c r="E468" s="238">
        <v>4000</v>
      </c>
      <c r="F468" s="238">
        <v>4000</v>
      </c>
      <c r="G468" s="175" t="s">
        <v>128</v>
      </c>
      <c r="H468" s="175" t="s">
        <v>459</v>
      </c>
      <c r="I468" s="177"/>
    </row>
    <row r="469" spans="1:9">
      <c r="A469" s="177"/>
      <c r="B469" s="177"/>
      <c r="C469" s="177">
        <v>1</v>
      </c>
      <c r="D469" s="177" t="s">
        <v>327</v>
      </c>
      <c r="E469" s="238">
        <v>4000</v>
      </c>
      <c r="F469" s="238">
        <v>4000</v>
      </c>
      <c r="G469" s="175" t="s">
        <v>128</v>
      </c>
      <c r="H469" s="175" t="s">
        <v>459</v>
      </c>
      <c r="I469" s="177"/>
    </row>
    <row r="470" spans="1:9">
      <c r="A470" s="177"/>
      <c r="B470" s="239"/>
      <c r="C470" s="177">
        <v>10</v>
      </c>
      <c r="D470" s="177" t="s">
        <v>328</v>
      </c>
      <c r="E470" s="178">
        <v>5000</v>
      </c>
      <c r="F470" s="178">
        <f>E470*C470</f>
        <v>50000</v>
      </c>
      <c r="G470" s="175" t="s">
        <v>128</v>
      </c>
      <c r="H470" s="175" t="s">
        <v>459</v>
      </c>
      <c r="I470" s="177"/>
    </row>
    <row r="471" spans="1:9">
      <c r="A471" s="177"/>
      <c r="B471" s="239"/>
      <c r="C471" s="177">
        <v>1</v>
      </c>
      <c r="D471" s="177" t="s">
        <v>329</v>
      </c>
      <c r="E471" s="238">
        <v>4400</v>
      </c>
      <c r="F471" s="238">
        <v>4400</v>
      </c>
      <c r="G471" s="175" t="s">
        <v>128</v>
      </c>
      <c r="H471" s="175" t="s">
        <v>459</v>
      </c>
      <c r="I471" s="177"/>
    </row>
    <row r="472" spans="1:9">
      <c r="A472" s="177"/>
      <c r="B472" s="239"/>
      <c r="C472" s="177">
        <v>1</v>
      </c>
      <c r="D472" s="177" t="s">
        <v>330</v>
      </c>
      <c r="E472" s="238">
        <v>4400</v>
      </c>
      <c r="F472" s="238">
        <v>4400</v>
      </c>
      <c r="G472" s="175" t="s">
        <v>128</v>
      </c>
      <c r="H472" s="175" t="s">
        <v>459</v>
      </c>
      <c r="I472" s="177"/>
    </row>
    <row r="473" spans="1:9">
      <c r="A473" s="177"/>
      <c r="B473" s="239"/>
      <c r="C473" s="177">
        <v>1</v>
      </c>
      <c r="D473" s="177" t="s">
        <v>331</v>
      </c>
      <c r="E473" s="238">
        <v>1800</v>
      </c>
      <c r="F473" s="238">
        <v>1800</v>
      </c>
      <c r="G473" s="175" t="s">
        <v>128</v>
      </c>
      <c r="H473" s="175" t="s">
        <v>459</v>
      </c>
      <c r="I473" s="177"/>
    </row>
    <row r="474" spans="1:9">
      <c r="A474" s="177"/>
      <c r="B474" s="239"/>
      <c r="C474" s="177">
        <v>1</v>
      </c>
      <c r="D474" s="177" t="s">
        <v>332</v>
      </c>
      <c r="E474" s="238">
        <v>6400</v>
      </c>
      <c r="F474" s="238">
        <v>6400</v>
      </c>
      <c r="G474" s="175" t="s">
        <v>128</v>
      </c>
      <c r="H474" s="175" t="s">
        <v>459</v>
      </c>
      <c r="I474" s="177"/>
    </row>
    <row r="475" spans="1:9">
      <c r="A475" s="177"/>
      <c r="B475" s="239"/>
      <c r="C475" s="177">
        <v>1</v>
      </c>
      <c r="D475" s="177" t="s">
        <v>333</v>
      </c>
      <c r="E475" s="238">
        <v>6400</v>
      </c>
      <c r="F475" s="238">
        <v>6400</v>
      </c>
      <c r="G475" s="175" t="s">
        <v>128</v>
      </c>
      <c r="H475" s="175" t="s">
        <v>459</v>
      </c>
      <c r="I475" s="177"/>
    </row>
    <row r="476" spans="1:9">
      <c r="A476" s="177"/>
      <c r="B476" s="239"/>
      <c r="C476" s="177">
        <v>2</v>
      </c>
      <c r="D476" s="177" t="s">
        <v>334</v>
      </c>
      <c r="E476" s="238">
        <v>2650</v>
      </c>
      <c r="F476" s="178">
        <f>E476*C476</f>
        <v>5300</v>
      </c>
      <c r="G476" s="175" t="s">
        <v>128</v>
      </c>
      <c r="H476" s="175" t="s">
        <v>459</v>
      </c>
      <c r="I476" s="177"/>
    </row>
    <row r="477" spans="1:9">
      <c r="A477" s="177"/>
      <c r="B477" s="242"/>
      <c r="C477" s="177">
        <v>1</v>
      </c>
      <c r="D477" s="177" t="s">
        <v>335</v>
      </c>
      <c r="E477" s="238">
        <v>3200</v>
      </c>
      <c r="F477" s="238">
        <v>3200</v>
      </c>
      <c r="G477" s="175" t="s">
        <v>128</v>
      </c>
      <c r="H477" s="175" t="s">
        <v>459</v>
      </c>
      <c r="I477" s="177"/>
    </row>
    <row r="478" spans="1:9">
      <c r="A478" s="177"/>
      <c r="B478" s="239"/>
      <c r="C478" s="177">
        <v>1</v>
      </c>
      <c r="D478" s="177" t="s">
        <v>336</v>
      </c>
      <c r="E478" s="238">
        <v>2190</v>
      </c>
      <c r="F478" s="238">
        <v>2190</v>
      </c>
      <c r="G478" s="175" t="s">
        <v>128</v>
      </c>
      <c r="H478" s="175" t="s">
        <v>459</v>
      </c>
      <c r="I478" s="177"/>
    </row>
    <row r="479" spans="1:9">
      <c r="A479" s="177"/>
      <c r="B479" s="239"/>
      <c r="C479" s="177">
        <v>9</v>
      </c>
      <c r="D479" s="177" t="s">
        <v>337</v>
      </c>
      <c r="E479" s="238">
        <v>4000</v>
      </c>
      <c r="F479" s="178">
        <f>E479*C479</f>
        <v>36000</v>
      </c>
      <c r="G479" s="175" t="s">
        <v>128</v>
      </c>
      <c r="H479" s="175" t="s">
        <v>459</v>
      </c>
      <c r="I479" s="177"/>
    </row>
    <row r="480" spans="1:9">
      <c r="A480" s="177"/>
      <c r="B480" s="239"/>
      <c r="C480" s="217">
        <v>1</v>
      </c>
      <c r="D480" s="217" t="s">
        <v>338</v>
      </c>
      <c r="E480" s="253">
        <v>4100</v>
      </c>
      <c r="F480" s="255">
        <v>4100</v>
      </c>
      <c r="G480" s="175" t="s">
        <v>128</v>
      </c>
      <c r="H480" s="175" t="s">
        <v>459</v>
      </c>
      <c r="I480" s="177"/>
    </row>
    <row r="481" spans="1:9">
      <c r="A481" s="177"/>
      <c r="B481" s="242"/>
      <c r="C481" s="217">
        <v>1</v>
      </c>
      <c r="D481" s="217" t="s">
        <v>339</v>
      </c>
      <c r="E481" s="253">
        <v>4100</v>
      </c>
      <c r="F481" s="255">
        <v>4100</v>
      </c>
      <c r="G481" s="175" t="s">
        <v>128</v>
      </c>
      <c r="H481" s="175" t="s">
        <v>459</v>
      </c>
      <c r="I481" s="177"/>
    </row>
    <row r="482" spans="1:9">
      <c r="A482" s="177"/>
      <c r="B482" s="239"/>
      <c r="C482" s="177">
        <v>1</v>
      </c>
      <c r="D482" s="177" t="s">
        <v>323</v>
      </c>
      <c r="E482" s="238">
        <v>6500</v>
      </c>
      <c r="F482" s="238">
        <v>6500</v>
      </c>
      <c r="G482" s="175" t="s">
        <v>128</v>
      </c>
      <c r="H482" s="175" t="s">
        <v>459</v>
      </c>
      <c r="I482" s="177"/>
    </row>
    <row r="483" spans="1:9">
      <c r="A483" s="177"/>
      <c r="B483" s="242"/>
      <c r="C483" s="217">
        <v>1</v>
      </c>
      <c r="D483" s="217" t="s">
        <v>340</v>
      </c>
      <c r="E483" s="253">
        <v>6500</v>
      </c>
      <c r="F483" s="255">
        <v>6500</v>
      </c>
      <c r="G483" s="175" t="s">
        <v>128</v>
      </c>
      <c r="H483" s="175" t="s">
        <v>459</v>
      </c>
      <c r="I483" s="177"/>
    </row>
    <row r="484" spans="1:9">
      <c r="A484" s="177"/>
      <c r="B484" s="242"/>
      <c r="C484" s="177">
        <v>1</v>
      </c>
      <c r="D484" s="177" t="s">
        <v>569</v>
      </c>
      <c r="E484" s="251">
        <v>3000</v>
      </c>
      <c r="F484" s="251">
        <v>3000</v>
      </c>
      <c r="G484" s="175" t="s">
        <v>144</v>
      </c>
      <c r="H484" s="175" t="s">
        <v>459</v>
      </c>
      <c r="I484" s="177"/>
    </row>
    <row r="485" spans="1:9">
      <c r="A485" s="177"/>
      <c r="B485" s="242"/>
      <c r="C485" s="177">
        <v>1</v>
      </c>
      <c r="D485" s="177" t="s">
        <v>570</v>
      </c>
      <c r="E485" s="251">
        <v>3000</v>
      </c>
      <c r="F485" s="251">
        <v>3000</v>
      </c>
      <c r="G485" s="175" t="s">
        <v>144</v>
      </c>
      <c r="H485" s="175" t="s">
        <v>459</v>
      </c>
      <c r="I485" s="177"/>
    </row>
    <row r="486" spans="1:9" ht="16.5" thickBot="1">
      <c r="A486" s="177"/>
      <c r="B486" s="242"/>
      <c r="C486" s="217"/>
      <c r="D486" s="217"/>
      <c r="E486" s="256" t="s">
        <v>15</v>
      </c>
      <c r="F486" s="280">
        <f>SUM(F86:F485)</f>
        <v>1795055</v>
      </c>
      <c r="G486" s="175"/>
      <c r="H486" s="175"/>
      <c r="I486" s="177"/>
    </row>
    <row r="487" spans="1:9" ht="16.5" thickTop="1">
      <c r="A487" s="177"/>
      <c r="B487" s="245" t="s">
        <v>341</v>
      </c>
      <c r="C487" s="257"/>
      <c r="D487" s="257"/>
      <c r="E487" s="258"/>
      <c r="F487" s="259"/>
      <c r="G487" s="175"/>
      <c r="H487" s="175"/>
      <c r="I487" s="177"/>
    </row>
    <row r="488" spans="1:9">
      <c r="A488" s="177">
        <v>1</v>
      </c>
      <c r="B488" s="239" t="s">
        <v>342</v>
      </c>
      <c r="C488" s="177">
        <v>1</v>
      </c>
      <c r="D488" s="177" t="s">
        <v>343</v>
      </c>
      <c r="E488" s="238">
        <v>27000</v>
      </c>
      <c r="F488" s="238">
        <v>27000</v>
      </c>
      <c r="G488" s="175" t="s">
        <v>128</v>
      </c>
      <c r="H488" s="175" t="s">
        <v>417</v>
      </c>
      <c r="I488" s="177"/>
    </row>
    <row r="489" spans="1:9">
      <c r="A489" s="177">
        <v>2</v>
      </c>
      <c r="B489" s="239" t="s">
        <v>930</v>
      </c>
      <c r="C489" s="177">
        <v>1</v>
      </c>
      <c r="D489" s="177" t="s">
        <v>673</v>
      </c>
      <c r="E489" s="238">
        <v>45000</v>
      </c>
      <c r="F489" s="238">
        <v>45000</v>
      </c>
      <c r="G489" s="175" t="s">
        <v>128</v>
      </c>
      <c r="H489" s="175" t="s">
        <v>417</v>
      </c>
      <c r="I489" s="177"/>
    </row>
    <row r="490" spans="1:9">
      <c r="A490" s="177">
        <v>3</v>
      </c>
      <c r="B490" s="239" t="s">
        <v>344</v>
      </c>
      <c r="C490" s="177">
        <v>1</v>
      </c>
      <c r="D490" s="177" t="s">
        <v>345</v>
      </c>
      <c r="E490" s="238">
        <v>45000</v>
      </c>
      <c r="F490" s="238">
        <v>45000</v>
      </c>
      <c r="G490" s="175" t="s">
        <v>128</v>
      </c>
      <c r="H490" s="175" t="s">
        <v>417</v>
      </c>
      <c r="I490" s="177"/>
    </row>
    <row r="491" spans="1:9">
      <c r="A491" s="177">
        <v>4</v>
      </c>
      <c r="B491" s="239" t="s">
        <v>931</v>
      </c>
      <c r="C491" s="177">
        <v>1</v>
      </c>
      <c r="D491" s="177" t="s">
        <v>626</v>
      </c>
      <c r="E491" s="238">
        <v>13900</v>
      </c>
      <c r="F491" s="238">
        <v>13900</v>
      </c>
      <c r="G491" s="175" t="s">
        <v>128</v>
      </c>
      <c r="H491" s="175" t="s">
        <v>417</v>
      </c>
      <c r="I491" s="177"/>
    </row>
    <row r="492" spans="1:9" ht="16.5" thickBot="1">
      <c r="A492" s="177"/>
      <c r="B492" s="239"/>
      <c r="C492" s="177"/>
      <c r="D492" s="177"/>
      <c r="E492" s="252" t="s">
        <v>15</v>
      </c>
      <c r="F492" s="176">
        <f>SUM(F488:F491)</f>
        <v>130900</v>
      </c>
      <c r="G492" s="175"/>
      <c r="H492" s="175"/>
      <c r="I492" s="177"/>
    </row>
    <row r="493" spans="1:9" ht="16.5" thickTop="1">
      <c r="A493" s="177"/>
      <c r="B493" s="245" t="s">
        <v>346</v>
      </c>
      <c r="C493" s="177"/>
      <c r="D493" s="177"/>
      <c r="E493" s="238"/>
      <c r="F493" s="236"/>
      <c r="G493" s="175"/>
      <c r="H493" s="175"/>
      <c r="I493" s="177"/>
    </row>
    <row r="494" spans="1:9">
      <c r="A494" s="177">
        <v>1</v>
      </c>
      <c r="B494" s="239" t="s">
        <v>347</v>
      </c>
      <c r="C494" s="177">
        <v>1</v>
      </c>
      <c r="D494" s="217" t="s">
        <v>348</v>
      </c>
      <c r="E494" s="255">
        <v>70000</v>
      </c>
      <c r="F494" s="255">
        <v>70000</v>
      </c>
      <c r="G494" s="175" t="s">
        <v>128</v>
      </c>
      <c r="H494" s="175" t="s">
        <v>467</v>
      </c>
      <c r="I494" s="177"/>
    </row>
    <row r="495" spans="1:9">
      <c r="A495" s="177"/>
      <c r="B495" s="239"/>
      <c r="C495" s="177">
        <v>1</v>
      </c>
      <c r="D495" s="177" t="s">
        <v>352</v>
      </c>
      <c r="E495" s="178">
        <v>75000</v>
      </c>
      <c r="F495" s="238">
        <v>75000</v>
      </c>
      <c r="G495" s="175" t="s">
        <v>128</v>
      </c>
      <c r="H495" s="175" t="s">
        <v>467</v>
      </c>
      <c r="I495" s="177"/>
    </row>
    <row r="496" spans="1:9">
      <c r="A496" s="177">
        <v>2</v>
      </c>
      <c r="B496" s="239" t="s">
        <v>349</v>
      </c>
      <c r="C496" s="177">
        <v>1</v>
      </c>
      <c r="D496" s="177" t="s">
        <v>674</v>
      </c>
      <c r="E496" s="238">
        <v>25000</v>
      </c>
      <c r="F496" s="238">
        <v>25000</v>
      </c>
      <c r="G496" s="175" t="s">
        <v>128</v>
      </c>
      <c r="H496" s="175" t="s">
        <v>417</v>
      </c>
      <c r="I496" s="177"/>
    </row>
    <row r="497" spans="1:9">
      <c r="A497" s="177"/>
      <c r="B497" s="239"/>
      <c r="C497" s="177">
        <v>1</v>
      </c>
      <c r="D497" s="177" t="s">
        <v>675</v>
      </c>
      <c r="E497" s="238">
        <v>25000</v>
      </c>
      <c r="F497" s="238">
        <v>25000</v>
      </c>
      <c r="G497" s="175" t="s">
        <v>128</v>
      </c>
      <c r="H497" s="175" t="s">
        <v>417</v>
      </c>
      <c r="I497" s="177"/>
    </row>
    <row r="498" spans="1:9">
      <c r="A498" s="177"/>
      <c r="B498" s="239"/>
      <c r="C498" s="177">
        <v>1</v>
      </c>
      <c r="D498" s="177" t="s">
        <v>676</v>
      </c>
      <c r="E498" s="178">
        <v>25000</v>
      </c>
      <c r="F498" s="178">
        <v>25000</v>
      </c>
      <c r="G498" s="175" t="s">
        <v>128</v>
      </c>
      <c r="H498" s="175" t="s">
        <v>417</v>
      </c>
      <c r="I498" s="177"/>
    </row>
    <row r="499" spans="1:9">
      <c r="A499" s="177"/>
      <c r="B499" s="239"/>
      <c r="C499" s="177">
        <v>1</v>
      </c>
      <c r="D499" s="177" t="s">
        <v>677</v>
      </c>
      <c r="E499" s="178">
        <v>25000</v>
      </c>
      <c r="F499" s="178">
        <v>25000</v>
      </c>
      <c r="G499" s="175" t="s">
        <v>128</v>
      </c>
      <c r="H499" s="175" t="s">
        <v>417</v>
      </c>
      <c r="I499" s="177"/>
    </row>
    <row r="500" spans="1:9">
      <c r="A500" s="177"/>
      <c r="B500" s="239"/>
      <c r="C500" s="177">
        <v>1</v>
      </c>
      <c r="D500" s="177" t="s">
        <v>350</v>
      </c>
      <c r="E500" s="178">
        <v>15000</v>
      </c>
      <c r="F500" s="238">
        <v>15000</v>
      </c>
      <c r="G500" s="175" t="s">
        <v>128</v>
      </c>
      <c r="H500" s="175" t="s">
        <v>417</v>
      </c>
      <c r="I500" s="177"/>
    </row>
    <row r="501" spans="1:9">
      <c r="A501" s="177"/>
      <c r="B501" s="239"/>
      <c r="C501" s="177">
        <v>1</v>
      </c>
      <c r="D501" s="177" t="s">
        <v>351</v>
      </c>
      <c r="E501" s="178">
        <v>15000</v>
      </c>
      <c r="F501" s="238">
        <v>15000</v>
      </c>
      <c r="G501" s="175" t="s">
        <v>128</v>
      </c>
      <c r="H501" s="175" t="s">
        <v>417</v>
      </c>
      <c r="I501" s="177"/>
    </row>
    <row r="502" spans="1:9">
      <c r="A502" s="177"/>
      <c r="B502" s="239"/>
      <c r="C502" s="177">
        <v>1</v>
      </c>
      <c r="D502" s="177" t="s">
        <v>571</v>
      </c>
      <c r="E502" s="180">
        <v>25000</v>
      </c>
      <c r="F502" s="180">
        <v>25000</v>
      </c>
      <c r="G502" s="175" t="s">
        <v>144</v>
      </c>
      <c r="H502" s="175" t="s">
        <v>417</v>
      </c>
      <c r="I502" s="177"/>
    </row>
    <row r="503" spans="1:9">
      <c r="A503" s="177"/>
      <c r="B503" s="239"/>
      <c r="C503" s="177">
        <v>1</v>
      </c>
      <c r="D503" s="177" t="s">
        <v>572</v>
      </c>
      <c r="E503" s="180">
        <v>25000</v>
      </c>
      <c r="F503" s="180">
        <v>25000</v>
      </c>
      <c r="G503" s="175" t="s">
        <v>144</v>
      </c>
      <c r="H503" s="175" t="s">
        <v>417</v>
      </c>
      <c r="I503" s="177"/>
    </row>
    <row r="504" spans="1:9">
      <c r="A504" s="177"/>
      <c r="B504" s="239"/>
      <c r="C504" s="177">
        <v>1</v>
      </c>
      <c r="D504" s="177" t="s">
        <v>696</v>
      </c>
      <c r="E504" s="180">
        <v>19500</v>
      </c>
      <c r="F504" s="180">
        <v>19500</v>
      </c>
      <c r="G504" s="175" t="s">
        <v>128</v>
      </c>
      <c r="H504" s="175" t="s">
        <v>417</v>
      </c>
      <c r="I504" s="177"/>
    </row>
    <row r="505" spans="1:9">
      <c r="A505" s="177"/>
      <c r="B505" s="239"/>
      <c r="C505" s="177">
        <v>1</v>
      </c>
      <c r="D505" s="177" t="s">
        <v>697</v>
      </c>
      <c r="E505" s="180">
        <v>19500</v>
      </c>
      <c r="F505" s="180">
        <v>19500</v>
      </c>
      <c r="G505" s="175" t="s">
        <v>128</v>
      </c>
      <c r="H505" s="175" t="s">
        <v>417</v>
      </c>
      <c r="I505" s="177"/>
    </row>
    <row r="506" spans="1:9">
      <c r="A506" s="177"/>
      <c r="B506" s="239"/>
      <c r="C506" s="177">
        <v>1</v>
      </c>
      <c r="D506" s="177" t="s">
        <v>698</v>
      </c>
      <c r="E506" s="180">
        <v>23000</v>
      </c>
      <c r="F506" s="180">
        <v>23000</v>
      </c>
      <c r="G506" s="175" t="s">
        <v>128</v>
      </c>
      <c r="H506" s="175" t="s">
        <v>417</v>
      </c>
      <c r="I506" s="177"/>
    </row>
    <row r="507" spans="1:9">
      <c r="A507" s="177"/>
      <c r="B507" s="239"/>
      <c r="C507" s="177">
        <v>1</v>
      </c>
      <c r="D507" s="177" t="s">
        <v>699</v>
      </c>
      <c r="E507" s="180">
        <v>23000</v>
      </c>
      <c r="F507" s="180">
        <v>23000</v>
      </c>
      <c r="G507" s="175" t="s">
        <v>128</v>
      </c>
      <c r="H507" s="175" t="s">
        <v>417</v>
      </c>
      <c r="I507" s="177"/>
    </row>
    <row r="508" spans="1:9">
      <c r="A508" s="177">
        <v>4</v>
      </c>
      <c r="B508" s="239" t="s">
        <v>573</v>
      </c>
      <c r="C508" s="177">
        <v>1</v>
      </c>
      <c r="D508" s="177" t="s">
        <v>574</v>
      </c>
      <c r="E508" s="180">
        <v>15000</v>
      </c>
      <c r="F508" s="180">
        <v>15000</v>
      </c>
      <c r="G508" s="175" t="s">
        <v>144</v>
      </c>
      <c r="H508" s="175" t="s">
        <v>417</v>
      </c>
      <c r="I508" s="177"/>
    </row>
    <row r="509" spans="1:9" ht="16.5" thickBot="1">
      <c r="A509" s="177"/>
      <c r="B509" s="239"/>
      <c r="C509" s="177"/>
      <c r="D509" s="177"/>
      <c r="E509" s="252" t="s">
        <v>15</v>
      </c>
      <c r="F509" s="176">
        <f>SUM(F494:F508)</f>
        <v>425000</v>
      </c>
      <c r="G509" s="175"/>
      <c r="H509" s="175"/>
      <c r="I509" s="177"/>
    </row>
    <row r="510" spans="1:9" ht="16.5" thickTop="1">
      <c r="A510" s="177"/>
      <c r="B510" s="245" t="s">
        <v>353</v>
      </c>
      <c r="C510" s="177"/>
      <c r="D510" s="177"/>
      <c r="E510" s="238"/>
      <c r="F510" s="236"/>
      <c r="G510" s="238"/>
      <c r="H510" s="238"/>
      <c r="I510" s="177"/>
    </row>
    <row r="511" spans="1:9">
      <c r="A511" s="177">
        <v>1</v>
      </c>
      <c r="B511" s="239" t="s">
        <v>354</v>
      </c>
      <c r="C511" s="177">
        <v>1</v>
      </c>
      <c r="D511" s="177" t="s">
        <v>355</v>
      </c>
      <c r="E511" s="238">
        <v>4500</v>
      </c>
      <c r="F511" s="238">
        <v>4500</v>
      </c>
      <c r="G511" s="175" t="s">
        <v>128</v>
      </c>
      <c r="H511" s="175" t="s">
        <v>417</v>
      </c>
      <c r="I511" s="177"/>
    </row>
    <row r="512" spans="1:9">
      <c r="A512" s="177">
        <v>2</v>
      </c>
      <c r="B512" s="244" t="s">
        <v>356</v>
      </c>
      <c r="C512" s="177">
        <v>1</v>
      </c>
      <c r="D512" s="177" t="s">
        <v>357</v>
      </c>
      <c r="E512" s="238">
        <v>4500</v>
      </c>
      <c r="F512" s="238">
        <v>4500</v>
      </c>
      <c r="G512" s="175" t="s">
        <v>128</v>
      </c>
      <c r="H512" s="175" t="s">
        <v>417</v>
      </c>
      <c r="I512" s="177"/>
    </row>
    <row r="513" spans="1:9">
      <c r="A513" s="177">
        <v>3</v>
      </c>
      <c r="B513" s="239" t="s">
        <v>358</v>
      </c>
      <c r="C513" s="177">
        <v>1</v>
      </c>
      <c r="D513" s="177" t="s">
        <v>359</v>
      </c>
      <c r="E513" s="238">
        <v>500</v>
      </c>
      <c r="F513" s="238">
        <v>500</v>
      </c>
      <c r="G513" s="175" t="s">
        <v>128</v>
      </c>
      <c r="H513" s="175" t="s">
        <v>417</v>
      </c>
      <c r="I513" s="177"/>
    </row>
    <row r="514" spans="1:9">
      <c r="A514" s="177">
        <v>4</v>
      </c>
      <c r="B514" s="239" t="s">
        <v>678</v>
      </c>
      <c r="C514" s="177">
        <v>1</v>
      </c>
      <c r="D514" s="177" t="s">
        <v>932</v>
      </c>
      <c r="E514" s="238">
        <v>2500</v>
      </c>
      <c r="F514" s="238">
        <v>5000</v>
      </c>
      <c r="G514" s="175"/>
      <c r="H514" s="175"/>
      <c r="I514" s="177"/>
    </row>
    <row r="515" spans="1:9">
      <c r="A515" s="177">
        <v>5</v>
      </c>
      <c r="B515" s="239" t="s">
        <v>360</v>
      </c>
      <c r="C515" s="177">
        <v>1</v>
      </c>
      <c r="D515" s="177" t="s">
        <v>361</v>
      </c>
      <c r="E515" s="178">
        <v>15000</v>
      </c>
      <c r="F515" s="178">
        <v>15000</v>
      </c>
      <c r="G515" s="175" t="s">
        <v>128</v>
      </c>
      <c r="H515" s="175" t="s">
        <v>417</v>
      </c>
      <c r="I515" s="177"/>
    </row>
    <row r="516" spans="1:9">
      <c r="A516" s="177">
        <v>6</v>
      </c>
      <c r="B516" s="239" t="s">
        <v>362</v>
      </c>
      <c r="C516" s="177">
        <v>1</v>
      </c>
      <c r="D516" s="177" t="s">
        <v>363</v>
      </c>
      <c r="E516" s="178">
        <v>19000</v>
      </c>
      <c r="F516" s="178">
        <v>19000</v>
      </c>
      <c r="G516" s="175" t="s">
        <v>128</v>
      </c>
      <c r="H516" s="175" t="s">
        <v>417</v>
      </c>
      <c r="I516" s="177"/>
    </row>
    <row r="517" spans="1:9">
      <c r="A517" s="177">
        <v>7</v>
      </c>
      <c r="B517" s="239" t="s">
        <v>575</v>
      </c>
      <c r="C517" s="177">
        <v>1</v>
      </c>
      <c r="D517" s="177" t="s">
        <v>576</v>
      </c>
      <c r="E517" s="180">
        <v>28700</v>
      </c>
      <c r="F517" s="180">
        <v>28700</v>
      </c>
      <c r="G517" s="175" t="s">
        <v>144</v>
      </c>
      <c r="H517" s="175" t="s">
        <v>417</v>
      </c>
      <c r="I517" s="177"/>
    </row>
    <row r="518" spans="1:9" ht="16.5" thickBot="1">
      <c r="A518" s="177"/>
      <c r="B518" s="239"/>
      <c r="C518" s="177"/>
      <c r="D518" s="177"/>
      <c r="E518" s="252" t="s">
        <v>15</v>
      </c>
      <c r="F518" s="181">
        <f>SUM(F511:F517)</f>
        <v>77200</v>
      </c>
      <c r="G518" s="175"/>
      <c r="H518" s="175"/>
      <c r="I518" s="177"/>
    </row>
    <row r="519" spans="1:9" ht="16.5" thickTop="1">
      <c r="A519" s="177"/>
      <c r="B519" s="239"/>
      <c r="C519" s="177"/>
      <c r="D519" s="177"/>
      <c r="E519" s="252"/>
      <c r="F519" s="260"/>
      <c r="G519" s="175"/>
      <c r="H519" s="175"/>
      <c r="I519" s="177"/>
    </row>
    <row r="520" spans="1:9">
      <c r="A520" s="177"/>
      <c r="B520" s="245" t="s">
        <v>364</v>
      </c>
      <c r="C520" s="177"/>
      <c r="D520" s="177"/>
      <c r="E520" s="238"/>
      <c r="F520" s="238"/>
      <c r="G520" s="175"/>
      <c r="H520" s="175"/>
      <c r="I520" s="177"/>
    </row>
    <row r="521" spans="1:9">
      <c r="A521" s="177">
        <v>1</v>
      </c>
      <c r="B521" s="239" t="s">
        <v>365</v>
      </c>
      <c r="C521" s="217">
        <v>1</v>
      </c>
      <c r="D521" s="217" t="s">
        <v>366</v>
      </c>
      <c r="E521" s="253">
        <v>6300</v>
      </c>
      <c r="F521" s="253">
        <v>6300</v>
      </c>
      <c r="G521" s="175" t="s">
        <v>128</v>
      </c>
      <c r="H521" s="175" t="s">
        <v>416</v>
      </c>
      <c r="I521" s="177"/>
    </row>
    <row r="522" spans="1:9">
      <c r="A522" s="177"/>
      <c r="B522" s="239"/>
      <c r="C522" s="217">
        <v>1</v>
      </c>
      <c r="D522" s="217" t="s">
        <v>933</v>
      </c>
      <c r="E522" s="253">
        <v>6300</v>
      </c>
      <c r="F522" s="253">
        <v>6300</v>
      </c>
      <c r="G522" s="175" t="s">
        <v>128</v>
      </c>
      <c r="H522" s="175"/>
      <c r="I522" s="177"/>
    </row>
    <row r="523" spans="1:9" s="278" customFormat="1">
      <c r="A523" s="177"/>
      <c r="B523" s="239"/>
      <c r="C523" s="217">
        <v>1</v>
      </c>
      <c r="D523" s="217" t="s">
        <v>367</v>
      </c>
      <c r="E523" s="253">
        <v>9000</v>
      </c>
      <c r="F523" s="253">
        <v>9000</v>
      </c>
      <c r="G523" s="175" t="s">
        <v>128</v>
      </c>
      <c r="H523" s="175" t="s">
        <v>417</v>
      </c>
      <c r="I523" s="177"/>
    </row>
    <row r="524" spans="1:9" s="278" customFormat="1">
      <c r="A524" s="177"/>
      <c r="B524" s="239"/>
      <c r="C524" s="217">
        <v>1</v>
      </c>
      <c r="D524" s="217" t="s">
        <v>368</v>
      </c>
      <c r="E524" s="253">
        <v>9000</v>
      </c>
      <c r="F524" s="253">
        <v>9000</v>
      </c>
      <c r="G524" s="175" t="s">
        <v>128</v>
      </c>
      <c r="H524" s="175" t="s">
        <v>415</v>
      </c>
      <c r="I524" s="177"/>
    </row>
    <row r="525" spans="1:9" s="278" customFormat="1">
      <c r="A525" s="177">
        <v>2</v>
      </c>
      <c r="B525" s="239" t="s">
        <v>679</v>
      </c>
      <c r="C525" s="217">
        <v>1</v>
      </c>
      <c r="D525" s="217" t="s">
        <v>934</v>
      </c>
      <c r="E525" s="253">
        <v>32000</v>
      </c>
      <c r="F525" s="253">
        <v>32000</v>
      </c>
      <c r="G525" s="175" t="s">
        <v>128</v>
      </c>
      <c r="H525" s="175"/>
      <c r="I525" s="177"/>
    </row>
    <row r="526" spans="1:9">
      <c r="A526" s="177">
        <v>3</v>
      </c>
      <c r="B526" s="239" t="s">
        <v>369</v>
      </c>
      <c r="C526" s="177">
        <v>1</v>
      </c>
      <c r="D526" s="177" t="s">
        <v>370</v>
      </c>
      <c r="E526" s="178">
        <v>5490</v>
      </c>
      <c r="F526" s="178">
        <v>5490</v>
      </c>
      <c r="G526" s="175" t="s">
        <v>128</v>
      </c>
      <c r="H526" s="175" t="s">
        <v>680</v>
      </c>
      <c r="I526" s="177"/>
    </row>
    <row r="527" spans="1:9">
      <c r="A527" s="177">
        <v>4</v>
      </c>
      <c r="B527" s="239" t="s">
        <v>371</v>
      </c>
      <c r="C527" s="177">
        <v>1</v>
      </c>
      <c r="D527" s="177" t="s">
        <v>372</v>
      </c>
      <c r="E527" s="178">
        <v>39000</v>
      </c>
      <c r="F527" s="178">
        <v>39000</v>
      </c>
      <c r="G527" s="175" t="s">
        <v>128</v>
      </c>
      <c r="H527" s="175" t="s">
        <v>416</v>
      </c>
      <c r="I527" s="177" t="s">
        <v>454</v>
      </c>
    </row>
    <row r="528" spans="1:9">
      <c r="A528" s="217">
        <v>5</v>
      </c>
      <c r="B528" s="246" t="s">
        <v>396</v>
      </c>
      <c r="C528" s="217">
        <v>1</v>
      </c>
      <c r="D528" s="217" t="s">
        <v>426</v>
      </c>
      <c r="E528" s="255">
        <v>25000</v>
      </c>
      <c r="F528" s="255">
        <v>25000</v>
      </c>
      <c r="G528" s="240" t="s">
        <v>128</v>
      </c>
      <c r="H528" s="175" t="s">
        <v>416</v>
      </c>
      <c r="I528" s="217" t="s">
        <v>455</v>
      </c>
    </row>
    <row r="529" spans="1:9" ht="16.5" thickBot="1">
      <c r="A529" s="177"/>
      <c r="B529" s="239"/>
      <c r="C529" s="177"/>
      <c r="D529" s="177"/>
      <c r="E529" s="252" t="s">
        <v>15</v>
      </c>
      <c r="F529" s="181">
        <f>SUM(F521:F528)</f>
        <v>132090</v>
      </c>
      <c r="G529" s="175"/>
      <c r="H529" s="175"/>
      <c r="I529" s="177"/>
    </row>
    <row r="530" spans="1:9" ht="16.5" thickTop="1">
      <c r="A530" s="177"/>
      <c r="B530" s="245" t="s">
        <v>373</v>
      </c>
      <c r="C530" s="177"/>
      <c r="D530" s="177"/>
      <c r="E530" s="178"/>
      <c r="F530" s="249"/>
      <c r="G530" s="175"/>
      <c r="H530" s="175"/>
      <c r="I530" s="177"/>
    </row>
    <row r="531" spans="1:9">
      <c r="A531" s="177">
        <v>1</v>
      </c>
      <c r="B531" s="239" t="s">
        <v>374</v>
      </c>
      <c r="C531" s="177">
        <v>1</v>
      </c>
      <c r="D531" s="177" t="s">
        <v>375</v>
      </c>
      <c r="E531" s="238">
        <v>13500</v>
      </c>
      <c r="F531" s="238">
        <v>13500</v>
      </c>
      <c r="G531" s="175" t="s">
        <v>128</v>
      </c>
      <c r="H531" s="177" t="s">
        <v>460</v>
      </c>
      <c r="I531" s="177"/>
    </row>
    <row r="532" spans="1:9">
      <c r="A532" s="177">
        <v>2</v>
      </c>
      <c r="B532" s="244" t="s">
        <v>376</v>
      </c>
      <c r="C532" s="177">
        <v>1</v>
      </c>
      <c r="D532" s="177" t="s">
        <v>377</v>
      </c>
      <c r="E532" s="175">
        <v>15000</v>
      </c>
      <c r="F532" s="175">
        <v>15000</v>
      </c>
      <c r="G532" s="175" t="s">
        <v>128</v>
      </c>
      <c r="H532" s="175" t="s">
        <v>461</v>
      </c>
      <c r="I532" s="177"/>
    </row>
    <row r="533" spans="1:9">
      <c r="A533" s="177"/>
      <c r="B533" s="244"/>
      <c r="C533" s="177">
        <v>1</v>
      </c>
      <c r="D533" s="177" t="s">
        <v>378</v>
      </c>
      <c r="E533" s="175">
        <v>15000</v>
      </c>
      <c r="F533" s="175">
        <v>15000</v>
      </c>
      <c r="G533" s="175" t="s">
        <v>128</v>
      </c>
      <c r="H533" s="175" t="s">
        <v>462</v>
      </c>
      <c r="I533" s="177"/>
    </row>
    <row r="534" spans="1:9">
      <c r="A534" s="177"/>
      <c r="B534" s="177"/>
      <c r="C534" s="177">
        <v>1</v>
      </c>
      <c r="D534" s="177" t="s">
        <v>379</v>
      </c>
      <c r="E534" s="175">
        <v>15000</v>
      </c>
      <c r="F534" s="175">
        <v>15000</v>
      </c>
      <c r="G534" s="175" t="s">
        <v>128</v>
      </c>
      <c r="H534" s="175" t="s">
        <v>463</v>
      </c>
      <c r="I534" s="177"/>
    </row>
    <row r="535" spans="1:9">
      <c r="A535" s="177"/>
      <c r="B535" s="177"/>
      <c r="C535" s="177">
        <v>1</v>
      </c>
      <c r="D535" s="177" t="s">
        <v>380</v>
      </c>
      <c r="E535" s="175">
        <v>15000</v>
      </c>
      <c r="F535" s="175">
        <v>15000</v>
      </c>
      <c r="G535" s="175" t="s">
        <v>128</v>
      </c>
      <c r="H535" s="175" t="s">
        <v>464</v>
      </c>
      <c r="I535" s="177"/>
    </row>
    <row r="536" spans="1:9">
      <c r="A536" s="177"/>
      <c r="B536" s="177"/>
      <c r="C536" s="177">
        <v>1</v>
      </c>
      <c r="D536" s="177" t="s">
        <v>381</v>
      </c>
      <c r="E536" s="175">
        <v>15000</v>
      </c>
      <c r="F536" s="175">
        <v>15000</v>
      </c>
      <c r="G536" s="175" t="s">
        <v>128</v>
      </c>
      <c r="H536" s="175" t="s">
        <v>465</v>
      </c>
      <c r="I536" s="177"/>
    </row>
    <row r="537" spans="1:9">
      <c r="A537" s="177"/>
      <c r="B537" s="177"/>
      <c r="C537" s="177">
        <v>1</v>
      </c>
      <c r="D537" s="177" t="s">
        <v>382</v>
      </c>
      <c r="E537" s="175">
        <v>15000</v>
      </c>
      <c r="F537" s="175">
        <v>15000</v>
      </c>
      <c r="G537" s="175" t="s">
        <v>128</v>
      </c>
      <c r="H537" s="175" t="s">
        <v>466</v>
      </c>
      <c r="I537" s="177"/>
    </row>
    <row r="538" spans="1:9" ht="16.5" thickBot="1">
      <c r="A538" s="177"/>
      <c r="B538" s="177"/>
      <c r="C538" s="177"/>
      <c r="D538" s="177"/>
      <c r="E538" s="252" t="s">
        <v>15</v>
      </c>
      <c r="F538" s="281">
        <f>SUM(F530:F537)</f>
        <v>103500</v>
      </c>
      <c r="G538" s="175"/>
      <c r="H538" s="175"/>
      <c r="I538" s="177"/>
    </row>
    <row r="539" spans="1:9" ht="16.5" thickTop="1">
      <c r="A539" s="177"/>
      <c r="B539" s="245" t="s">
        <v>383</v>
      </c>
      <c r="C539" s="177"/>
      <c r="D539" s="177"/>
      <c r="E539" s="178"/>
      <c r="F539" s="249"/>
      <c r="G539" s="178"/>
      <c r="H539" s="178"/>
      <c r="I539" s="177"/>
    </row>
    <row r="540" spans="1:9">
      <c r="A540" s="177">
        <v>1</v>
      </c>
      <c r="B540" s="239" t="s">
        <v>384</v>
      </c>
      <c r="C540" s="177">
        <v>1</v>
      </c>
      <c r="D540" s="177" t="s">
        <v>385</v>
      </c>
      <c r="E540" s="238">
        <v>24800</v>
      </c>
      <c r="F540" s="238">
        <v>24800</v>
      </c>
      <c r="G540" s="175" t="s">
        <v>128</v>
      </c>
      <c r="H540" s="175" t="s">
        <v>481</v>
      </c>
      <c r="I540" s="177"/>
    </row>
    <row r="541" spans="1:9">
      <c r="A541" s="177"/>
      <c r="B541" s="239"/>
      <c r="C541" s="177">
        <v>1</v>
      </c>
      <c r="D541" s="177" t="s">
        <v>386</v>
      </c>
      <c r="E541" s="238">
        <v>94530</v>
      </c>
      <c r="F541" s="238">
        <v>94530</v>
      </c>
      <c r="G541" s="175" t="s">
        <v>128</v>
      </c>
      <c r="H541" s="175" t="s">
        <v>481</v>
      </c>
      <c r="I541" s="177"/>
    </row>
    <row r="542" spans="1:9">
      <c r="A542" s="177">
        <v>2</v>
      </c>
      <c r="B542" s="239" t="s">
        <v>681</v>
      </c>
      <c r="C542" s="177">
        <v>1</v>
      </c>
      <c r="D542" s="177" t="s">
        <v>935</v>
      </c>
      <c r="E542" s="238">
        <v>20000</v>
      </c>
      <c r="F542" s="238">
        <v>20000</v>
      </c>
      <c r="G542" s="175" t="s">
        <v>128</v>
      </c>
      <c r="H542" s="175"/>
      <c r="I542" s="177"/>
    </row>
    <row r="543" spans="1:9">
      <c r="A543" s="177">
        <v>3</v>
      </c>
      <c r="B543" s="239" t="s">
        <v>387</v>
      </c>
      <c r="C543" s="177">
        <v>1</v>
      </c>
      <c r="D543" s="177" t="s">
        <v>936</v>
      </c>
      <c r="E543" s="180">
        <v>11900</v>
      </c>
      <c r="F543" s="180">
        <v>11900</v>
      </c>
      <c r="G543" s="175" t="s">
        <v>128</v>
      </c>
      <c r="H543" s="175" t="s">
        <v>416</v>
      </c>
      <c r="I543" s="177"/>
    </row>
    <row r="544" spans="1:9">
      <c r="A544" s="177"/>
      <c r="B544" s="239"/>
      <c r="C544" s="177">
        <v>1</v>
      </c>
      <c r="D544" s="177" t="s">
        <v>937</v>
      </c>
      <c r="E544" s="180">
        <v>11900</v>
      </c>
      <c r="F544" s="180">
        <v>11900</v>
      </c>
      <c r="G544" s="175" t="s">
        <v>128</v>
      </c>
      <c r="H544" s="175" t="s">
        <v>416</v>
      </c>
      <c r="I544" s="177"/>
    </row>
    <row r="545" spans="1:9">
      <c r="A545" s="177"/>
      <c r="B545" s="239"/>
      <c r="C545" s="177">
        <v>1</v>
      </c>
      <c r="D545" s="177" t="s">
        <v>938</v>
      </c>
      <c r="E545" s="180">
        <v>11900</v>
      </c>
      <c r="F545" s="180">
        <v>11900</v>
      </c>
      <c r="G545" s="175" t="s">
        <v>128</v>
      </c>
      <c r="H545" s="175" t="s">
        <v>416</v>
      </c>
      <c r="I545" s="177"/>
    </row>
    <row r="546" spans="1:9">
      <c r="A546" s="177"/>
      <c r="B546" s="239"/>
      <c r="C546" s="177">
        <v>1</v>
      </c>
      <c r="D546" s="177" t="s">
        <v>939</v>
      </c>
      <c r="E546" s="180">
        <v>11900</v>
      </c>
      <c r="F546" s="180">
        <v>11900</v>
      </c>
      <c r="G546" s="175" t="s">
        <v>128</v>
      </c>
      <c r="H546" s="175" t="s">
        <v>416</v>
      </c>
      <c r="I546" s="177"/>
    </row>
    <row r="547" spans="1:9">
      <c r="A547" s="177"/>
      <c r="B547" s="239"/>
      <c r="C547" s="177">
        <v>1</v>
      </c>
      <c r="D547" s="177" t="s">
        <v>940</v>
      </c>
      <c r="E547" s="180">
        <v>11900</v>
      </c>
      <c r="F547" s="180">
        <v>11900</v>
      </c>
      <c r="G547" s="175" t="s">
        <v>128</v>
      </c>
      <c r="H547" s="175" t="s">
        <v>416</v>
      </c>
      <c r="I547" s="177"/>
    </row>
    <row r="548" spans="1:9">
      <c r="A548" s="177"/>
      <c r="B548" s="239"/>
      <c r="C548" s="177">
        <v>1</v>
      </c>
      <c r="D548" s="177" t="s">
        <v>941</v>
      </c>
      <c r="E548" s="180">
        <v>11900</v>
      </c>
      <c r="F548" s="180">
        <v>11900</v>
      </c>
      <c r="G548" s="175" t="s">
        <v>128</v>
      </c>
      <c r="H548" s="175" t="s">
        <v>416</v>
      </c>
      <c r="I548" s="177"/>
    </row>
    <row r="549" spans="1:9">
      <c r="A549" s="177"/>
      <c r="B549" s="239"/>
      <c r="C549" s="177">
        <v>1</v>
      </c>
      <c r="D549" s="177" t="s">
        <v>942</v>
      </c>
      <c r="E549" s="180">
        <v>11900</v>
      </c>
      <c r="F549" s="180">
        <v>11900</v>
      </c>
      <c r="G549" s="175" t="s">
        <v>128</v>
      </c>
      <c r="H549" s="175" t="s">
        <v>416</v>
      </c>
      <c r="I549" s="177"/>
    </row>
    <row r="550" spans="1:9">
      <c r="A550" s="177">
        <v>4</v>
      </c>
      <c r="B550" s="239" t="s">
        <v>702</v>
      </c>
      <c r="C550" s="177">
        <v>5</v>
      </c>
      <c r="D550" s="177" t="s">
        <v>703</v>
      </c>
      <c r="E550" s="180">
        <v>3500</v>
      </c>
      <c r="F550" s="180">
        <v>3500</v>
      </c>
      <c r="G550" s="175" t="s">
        <v>128</v>
      </c>
      <c r="H550" s="175" t="s">
        <v>481</v>
      </c>
      <c r="I550" s="177"/>
    </row>
    <row r="551" spans="1:9">
      <c r="A551" s="177"/>
      <c r="B551" s="239"/>
      <c r="C551" s="177"/>
      <c r="D551" s="177" t="s">
        <v>704</v>
      </c>
      <c r="E551" s="180">
        <v>3500</v>
      </c>
      <c r="F551" s="180">
        <v>3500</v>
      </c>
      <c r="G551" s="175" t="s">
        <v>128</v>
      </c>
      <c r="H551" s="175" t="s">
        <v>481</v>
      </c>
      <c r="I551" s="177" t="s">
        <v>943</v>
      </c>
    </row>
    <row r="552" spans="1:9">
      <c r="A552" s="177"/>
      <c r="B552" s="239"/>
      <c r="C552" s="177"/>
      <c r="D552" s="177" t="s">
        <v>705</v>
      </c>
      <c r="E552" s="180">
        <v>3500</v>
      </c>
      <c r="F552" s="180">
        <v>3500</v>
      </c>
      <c r="G552" s="175" t="s">
        <v>128</v>
      </c>
      <c r="H552" s="175" t="s">
        <v>481</v>
      </c>
      <c r="I552" s="177" t="s">
        <v>67</v>
      </c>
    </row>
    <row r="553" spans="1:9">
      <c r="A553" s="177"/>
      <c r="B553" s="239"/>
      <c r="C553" s="177"/>
      <c r="D553" s="177" t="s">
        <v>706</v>
      </c>
      <c r="E553" s="180">
        <v>3500</v>
      </c>
      <c r="F553" s="180">
        <v>3500</v>
      </c>
      <c r="G553" s="175" t="s">
        <v>128</v>
      </c>
      <c r="H553" s="175" t="s">
        <v>481</v>
      </c>
      <c r="I553" s="177"/>
    </row>
    <row r="554" spans="1:9">
      <c r="A554" s="177"/>
      <c r="B554" s="239"/>
      <c r="C554" s="177"/>
      <c r="D554" s="177" t="s">
        <v>707</v>
      </c>
      <c r="E554" s="180">
        <v>3500</v>
      </c>
      <c r="F554" s="180">
        <v>3500</v>
      </c>
      <c r="G554" s="175" t="s">
        <v>128</v>
      </c>
      <c r="H554" s="175" t="s">
        <v>481</v>
      </c>
      <c r="I554" s="177"/>
    </row>
    <row r="555" spans="1:9">
      <c r="A555" s="177">
        <v>5</v>
      </c>
      <c r="B555" s="239" t="s">
        <v>388</v>
      </c>
      <c r="C555" s="177">
        <v>1</v>
      </c>
      <c r="D555" s="177" t="s">
        <v>389</v>
      </c>
      <c r="E555" s="238">
        <v>98000</v>
      </c>
      <c r="F555" s="178">
        <v>98000</v>
      </c>
      <c r="G555" s="175" t="s">
        <v>69</v>
      </c>
      <c r="H555" s="175" t="s">
        <v>482</v>
      </c>
      <c r="I555" s="177"/>
    </row>
    <row r="556" spans="1:9" ht="18">
      <c r="A556" s="177"/>
      <c r="B556" s="244"/>
      <c r="C556" s="177"/>
      <c r="D556" s="177"/>
      <c r="E556" s="252" t="s">
        <v>15</v>
      </c>
      <c r="F556" s="282">
        <f>SUM(F540:F555)</f>
        <v>338130</v>
      </c>
      <c r="G556" s="175"/>
      <c r="H556" s="175"/>
      <c r="I556" s="177"/>
    </row>
    <row r="557" spans="1:9">
      <c r="A557" s="254"/>
      <c r="B557" s="245" t="s">
        <v>390</v>
      </c>
      <c r="C557" s="254"/>
      <c r="D557" s="254"/>
      <c r="E557" s="238"/>
      <c r="F557" s="238"/>
      <c r="G557" s="238"/>
      <c r="H557" s="238"/>
      <c r="I557" s="247"/>
    </row>
    <row r="558" spans="1:9">
      <c r="A558" s="177">
        <v>1</v>
      </c>
      <c r="B558" s="239" t="s">
        <v>391</v>
      </c>
      <c r="C558" s="177">
        <v>1</v>
      </c>
      <c r="D558" s="177" t="s">
        <v>392</v>
      </c>
      <c r="E558" s="238">
        <v>24000</v>
      </c>
      <c r="F558" s="238">
        <v>24000</v>
      </c>
      <c r="G558" s="175" t="s">
        <v>128</v>
      </c>
      <c r="H558" s="175" t="s">
        <v>467</v>
      </c>
      <c r="I558" s="177"/>
    </row>
    <row r="559" spans="1:9">
      <c r="A559" s="177"/>
      <c r="B559" s="239"/>
      <c r="C559" s="177">
        <v>1</v>
      </c>
      <c r="D559" s="177" t="s">
        <v>393</v>
      </c>
      <c r="E559" s="238">
        <v>24000</v>
      </c>
      <c r="F559" s="238">
        <v>24000</v>
      </c>
      <c r="G559" s="175" t="s">
        <v>128</v>
      </c>
      <c r="H559" s="175" t="s">
        <v>467</v>
      </c>
      <c r="I559" s="177"/>
    </row>
    <row r="560" spans="1:9">
      <c r="A560" s="177"/>
      <c r="B560" s="239"/>
      <c r="C560" s="217">
        <v>1</v>
      </c>
      <c r="D560" s="217" t="s">
        <v>394</v>
      </c>
      <c r="E560" s="253">
        <v>25900</v>
      </c>
      <c r="F560" s="253">
        <v>25900</v>
      </c>
      <c r="G560" s="175" t="s">
        <v>128</v>
      </c>
      <c r="H560" s="175" t="s">
        <v>467</v>
      </c>
      <c r="I560" s="177"/>
    </row>
    <row r="561" spans="1:9">
      <c r="A561" s="177"/>
      <c r="B561" s="239"/>
      <c r="C561" s="217">
        <v>1</v>
      </c>
      <c r="D561" s="217" t="s">
        <v>395</v>
      </c>
      <c r="E561" s="253">
        <v>25900</v>
      </c>
      <c r="F561" s="253">
        <v>25900</v>
      </c>
      <c r="G561" s="175" t="s">
        <v>128</v>
      </c>
      <c r="H561" s="175" t="s">
        <v>467</v>
      </c>
      <c r="I561" s="177"/>
    </row>
    <row r="562" spans="1:9">
      <c r="A562" s="177"/>
      <c r="B562" s="239"/>
      <c r="C562" s="217">
        <v>1</v>
      </c>
      <c r="D562" s="217" t="s">
        <v>690</v>
      </c>
      <c r="E562" s="253">
        <v>22000</v>
      </c>
      <c r="F562" s="253">
        <v>22000</v>
      </c>
      <c r="G562" s="175" t="s">
        <v>128</v>
      </c>
      <c r="H562" s="175" t="s">
        <v>467</v>
      </c>
      <c r="I562" s="177"/>
    </row>
    <row r="563" spans="1:9">
      <c r="A563" s="177"/>
      <c r="B563" s="239"/>
      <c r="C563" s="217">
        <v>1</v>
      </c>
      <c r="D563" s="217" t="s">
        <v>691</v>
      </c>
      <c r="E563" s="253">
        <v>22000</v>
      </c>
      <c r="F563" s="253">
        <v>22000</v>
      </c>
      <c r="G563" s="175" t="s">
        <v>128</v>
      </c>
      <c r="H563" s="175" t="s">
        <v>467</v>
      </c>
      <c r="I563" s="177"/>
    </row>
    <row r="564" spans="1:9">
      <c r="A564" s="177">
        <v>2</v>
      </c>
      <c r="B564" s="244" t="s">
        <v>171</v>
      </c>
      <c r="C564" s="177">
        <v>1</v>
      </c>
      <c r="D564" s="177" t="s">
        <v>172</v>
      </c>
      <c r="E564" s="175">
        <v>15000</v>
      </c>
      <c r="F564" s="175">
        <v>15000</v>
      </c>
      <c r="G564" s="175" t="s">
        <v>128</v>
      </c>
      <c r="H564" s="175" t="s">
        <v>483</v>
      </c>
      <c r="I564" s="177" t="s">
        <v>454</v>
      </c>
    </row>
    <row r="565" spans="1:9">
      <c r="A565" s="177">
        <v>3</v>
      </c>
      <c r="B565" s="244" t="s">
        <v>171</v>
      </c>
      <c r="C565" s="177">
        <v>1</v>
      </c>
      <c r="D565" s="177" t="s">
        <v>173</v>
      </c>
      <c r="E565" s="175">
        <v>62000</v>
      </c>
      <c r="F565" s="175">
        <v>62000</v>
      </c>
      <c r="G565" s="175" t="s">
        <v>128</v>
      </c>
      <c r="H565" s="175" t="s">
        <v>484</v>
      </c>
      <c r="I565" s="177" t="s">
        <v>454</v>
      </c>
    </row>
    <row r="566" spans="1:9" ht="16.5" thickBot="1">
      <c r="A566" s="254"/>
      <c r="B566" s="247"/>
      <c r="C566" s="254"/>
      <c r="D566" s="254"/>
      <c r="E566" s="252" t="s">
        <v>15</v>
      </c>
      <c r="F566" s="176">
        <f>SUM(F558:F565)</f>
        <v>220800</v>
      </c>
      <c r="G566" s="238"/>
      <c r="H566" s="238"/>
      <c r="I566" s="247"/>
    </row>
    <row r="567" spans="1:9" ht="20.25" thickTop="1" thickBot="1">
      <c r="E567" s="330">
        <f>F566+F556+F538+F529+F518+F509+F492+F486+F84+F58+F48+F42+F10</f>
        <v>33881956</v>
      </c>
      <c r="F567" s="330"/>
    </row>
    <row r="568" spans="1:9" ht="16.5" thickTop="1">
      <c r="F568" s="248"/>
    </row>
  </sheetData>
  <mergeCells count="3">
    <mergeCell ref="A1:I1"/>
    <mergeCell ref="H2:I2"/>
    <mergeCell ref="E567:F5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15"/>
  <sheetViews>
    <sheetView workbookViewId="0">
      <selection activeCell="B15" sqref="B15"/>
    </sheetView>
  </sheetViews>
  <sheetFormatPr defaultRowHeight="20.25"/>
  <cols>
    <col min="1" max="1" width="3.375" style="70" customWidth="1"/>
    <col min="2" max="2" width="34.125" style="70" bestFit="1" customWidth="1"/>
    <col min="3" max="3" width="33.375" style="70" bestFit="1" customWidth="1"/>
    <col min="4" max="4" width="16.875" style="70" customWidth="1"/>
    <col min="5" max="16384" width="9" style="70"/>
  </cols>
  <sheetData>
    <row r="1" spans="1:9">
      <c r="D1" s="78" t="s">
        <v>407</v>
      </c>
    </row>
    <row r="2" spans="1:9">
      <c r="A2" s="331"/>
      <c r="B2" s="331"/>
      <c r="C2" s="331"/>
      <c r="D2" s="331"/>
      <c r="E2" s="331"/>
      <c r="F2" s="331"/>
      <c r="G2" s="74"/>
      <c r="H2" s="1"/>
      <c r="I2" s="1"/>
    </row>
    <row r="3" spans="1:9">
      <c r="A3" s="319" t="s">
        <v>61</v>
      </c>
      <c r="B3" s="319"/>
      <c r="C3" s="319"/>
      <c r="D3" s="319"/>
      <c r="E3" s="319"/>
      <c r="F3" s="145"/>
      <c r="G3" s="75"/>
      <c r="H3" s="5"/>
      <c r="I3" s="6"/>
    </row>
    <row r="4" spans="1:9">
      <c r="A4" s="26" t="s">
        <v>408</v>
      </c>
      <c r="B4" s="1"/>
      <c r="C4" s="1"/>
      <c r="D4" s="1"/>
    </row>
    <row r="5" spans="1:9">
      <c r="A5" s="1" t="s">
        <v>3</v>
      </c>
      <c r="B5" s="1"/>
      <c r="C5" s="1"/>
      <c r="D5" s="113">
        <v>0</v>
      </c>
    </row>
    <row r="6" spans="1:9">
      <c r="A6" s="1" t="s">
        <v>397</v>
      </c>
      <c r="B6" s="1"/>
      <c r="C6" s="1"/>
      <c r="D6" s="1"/>
    </row>
    <row r="7" spans="1:9">
      <c r="A7" s="1"/>
      <c r="B7" s="1" t="s">
        <v>398</v>
      </c>
      <c r="C7" s="1" t="s">
        <v>399</v>
      </c>
      <c r="D7" s="113">
        <v>10016466.949999999</v>
      </c>
    </row>
    <row r="8" spans="1:9">
      <c r="A8" s="1" t="s">
        <v>4</v>
      </c>
      <c r="B8" s="1" t="s">
        <v>398</v>
      </c>
      <c r="C8" s="1" t="s">
        <v>400</v>
      </c>
      <c r="D8" s="113">
        <v>56011.67</v>
      </c>
    </row>
    <row r="9" spans="1:9">
      <c r="A9" s="1" t="s">
        <v>4</v>
      </c>
      <c r="B9" s="1" t="s">
        <v>401</v>
      </c>
      <c r="C9" s="1" t="s">
        <v>402</v>
      </c>
      <c r="D9" s="114">
        <v>3425624.78</v>
      </c>
    </row>
    <row r="10" spans="1:9">
      <c r="A10" s="1"/>
      <c r="B10" s="1" t="s">
        <v>401</v>
      </c>
      <c r="C10" s="1" t="s">
        <v>403</v>
      </c>
      <c r="D10" s="114">
        <v>3181756.34</v>
      </c>
    </row>
    <row r="11" spans="1:9">
      <c r="A11" s="1"/>
      <c r="B11" s="1" t="s">
        <v>401</v>
      </c>
      <c r="C11" s="1" t="s">
        <v>404</v>
      </c>
      <c r="D11" s="114">
        <v>0</v>
      </c>
    </row>
    <row r="12" spans="1:9">
      <c r="A12" s="1"/>
      <c r="B12" s="1" t="s">
        <v>405</v>
      </c>
      <c r="C12" s="1" t="s">
        <v>406</v>
      </c>
      <c r="D12" s="114">
        <v>4256499.12</v>
      </c>
    </row>
    <row r="14" spans="1:9" ht="21" thickBot="1">
      <c r="B14" s="2" t="s">
        <v>15</v>
      </c>
      <c r="D14" s="146">
        <f>SUM(D7:D13)</f>
        <v>20936358.859999999</v>
      </c>
    </row>
    <row r="15" spans="1:9" ht="21" thickTop="1"/>
  </sheetData>
  <mergeCells count="2">
    <mergeCell ref="A2:F2"/>
    <mergeCell ref="A3:E3"/>
  </mergeCells>
  <pageMargins left="0.7" right="0.19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U27"/>
  <sheetViews>
    <sheetView workbookViewId="0">
      <selection activeCell="D12" sqref="D12"/>
    </sheetView>
  </sheetViews>
  <sheetFormatPr defaultRowHeight="20.25"/>
  <cols>
    <col min="1" max="1" width="3.625" style="70" customWidth="1"/>
    <col min="2" max="2" width="35" style="70" bestFit="1" customWidth="1"/>
    <col min="3" max="3" width="14.625" style="70" customWidth="1"/>
    <col min="4" max="4" width="15.125" style="70" bestFit="1" customWidth="1"/>
    <col min="5" max="5" width="14" style="70" customWidth="1"/>
    <col min="6" max="6" width="13.5" style="70" customWidth="1"/>
    <col min="7" max="16384" width="9" style="70"/>
  </cols>
  <sheetData>
    <row r="1" spans="1:21">
      <c r="E1" s="78" t="s">
        <v>54</v>
      </c>
    </row>
    <row r="2" spans="1:21">
      <c r="A2" s="331"/>
      <c r="B2" s="331"/>
      <c r="C2" s="331"/>
      <c r="D2" s="331"/>
      <c r="E2" s="331"/>
      <c r="F2" s="331"/>
      <c r="G2" s="74"/>
      <c r="H2" s="1"/>
      <c r="I2" s="1"/>
    </row>
    <row r="3" spans="1:21">
      <c r="A3" s="319" t="s">
        <v>61</v>
      </c>
      <c r="B3" s="319"/>
      <c r="C3" s="319"/>
      <c r="D3" s="319"/>
      <c r="E3" s="319"/>
      <c r="F3" s="145"/>
      <c r="G3" s="75"/>
      <c r="H3" s="5"/>
      <c r="I3" s="6"/>
    </row>
    <row r="4" spans="1:21">
      <c r="A4" s="331"/>
      <c r="B4" s="331"/>
      <c r="C4" s="331"/>
      <c r="D4" s="331"/>
      <c r="E4" s="331"/>
      <c r="F4" s="331"/>
      <c r="G4" s="74"/>
      <c r="H4" s="4"/>
      <c r="I4" s="6"/>
    </row>
    <row r="5" spans="1:21" ht="23.25" customHeight="1">
      <c r="A5" s="110" t="s">
        <v>414</v>
      </c>
      <c r="B5" s="76"/>
      <c r="C5" s="76"/>
      <c r="D5" s="76"/>
      <c r="E5" s="76"/>
      <c r="F5" s="76"/>
      <c r="G5" s="74"/>
      <c r="H5" s="4"/>
      <c r="I5" s="5"/>
    </row>
    <row r="6" spans="1:21" ht="7.5" customHeight="1">
      <c r="A6" s="76"/>
      <c r="B6" s="76"/>
      <c r="C6" s="76"/>
      <c r="D6" s="76"/>
      <c r="E6" s="76"/>
      <c r="F6" s="76"/>
      <c r="G6" s="74"/>
      <c r="H6" s="4"/>
      <c r="I6" s="5"/>
    </row>
    <row r="7" spans="1:21">
      <c r="A7" s="103"/>
      <c r="B7" s="1" t="s">
        <v>409</v>
      </c>
      <c r="C7" s="1"/>
      <c r="D7" s="147">
        <v>3465.06</v>
      </c>
      <c r="E7" s="105"/>
      <c r="F7" s="66"/>
      <c r="I7" s="4"/>
      <c r="O7" s="4"/>
      <c r="P7" s="4"/>
      <c r="Q7" s="7"/>
      <c r="R7" s="7"/>
      <c r="S7" s="7"/>
      <c r="T7" s="4"/>
      <c r="U7" s="4"/>
    </row>
    <row r="8" spans="1:21">
      <c r="A8" s="103"/>
      <c r="B8" s="1" t="s">
        <v>411</v>
      </c>
      <c r="C8" s="1"/>
      <c r="D8" s="149">
        <f>90336.67+2250</f>
        <v>92586.67</v>
      </c>
      <c r="E8" s="105"/>
      <c r="F8" s="66"/>
      <c r="I8" s="4"/>
      <c r="O8" s="322" t="s">
        <v>16</v>
      </c>
      <c r="P8" s="323"/>
      <c r="Q8" s="322" t="s">
        <v>17</v>
      </c>
      <c r="R8" s="323"/>
      <c r="S8" s="8" t="s">
        <v>18</v>
      </c>
      <c r="T8" s="3" t="s">
        <v>19</v>
      </c>
      <c r="U8" s="9"/>
    </row>
    <row r="9" spans="1:21">
      <c r="A9" s="103"/>
      <c r="B9" s="1" t="s">
        <v>412</v>
      </c>
      <c r="C9" s="1"/>
      <c r="D9" s="148">
        <v>57953.2</v>
      </c>
      <c r="E9" s="105"/>
      <c r="F9" s="66"/>
      <c r="H9" s="77"/>
      <c r="I9" s="4"/>
      <c r="O9" s="334">
        <v>1</v>
      </c>
      <c r="P9" s="335"/>
      <c r="Q9" s="10" t="s">
        <v>20</v>
      </c>
      <c r="R9" s="11"/>
      <c r="S9" s="71">
        <f>SUM([1]งบทดลองหลังปิด!F22)</f>
        <v>9198.75</v>
      </c>
      <c r="T9" s="12"/>
      <c r="U9" s="13"/>
    </row>
    <row r="10" spans="1:21">
      <c r="A10" s="103"/>
      <c r="B10" s="70" t="s">
        <v>601</v>
      </c>
      <c r="D10" s="206">
        <v>154840</v>
      </c>
      <c r="E10" s="105"/>
      <c r="F10" s="66"/>
      <c r="H10" s="77"/>
      <c r="I10" s="25"/>
      <c r="O10" s="336">
        <v>2</v>
      </c>
      <c r="P10" s="337"/>
      <c r="Q10" s="15" t="s">
        <v>21</v>
      </c>
      <c r="R10" s="16"/>
      <c r="S10" s="71">
        <f>SUM([1]งบทดลองหลังปิด!F23)</f>
        <v>18404.8</v>
      </c>
      <c r="T10" s="17"/>
      <c r="U10" s="18"/>
    </row>
    <row r="11" spans="1:21">
      <c r="A11" s="103"/>
      <c r="B11" s="1" t="s">
        <v>600</v>
      </c>
      <c r="C11" s="1"/>
      <c r="D11" s="148">
        <v>869434</v>
      </c>
      <c r="E11" s="105"/>
      <c r="F11" s="66"/>
      <c r="H11" s="77"/>
      <c r="I11" s="25"/>
      <c r="O11" s="111"/>
      <c r="P11" s="14"/>
      <c r="Q11" s="24"/>
      <c r="R11" s="16"/>
      <c r="S11" s="71"/>
      <c r="T11" s="17"/>
      <c r="U11" s="18"/>
    </row>
    <row r="12" spans="1:21" ht="21" thickBot="1">
      <c r="A12" s="103"/>
      <c r="B12" s="107" t="s">
        <v>15</v>
      </c>
      <c r="C12" s="35"/>
      <c r="D12" s="108">
        <f>SUM(D7:D11)</f>
        <v>1178278.93</v>
      </c>
      <c r="E12" s="105"/>
      <c r="F12" s="66"/>
      <c r="I12" s="25"/>
      <c r="O12" s="19">
        <v>5</v>
      </c>
      <c r="P12" s="22"/>
      <c r="Q12" s="15" t="s">
        <v>24</v>
      </c>
      <c r="R12" s="22"/>
      <c r="S12" s="71">
        <f>SUM([1]งบทดลองหลังปิด!F27)</f>
        <v>1100</v>
      </c>
      <c r="T12" s="23"/>
      <c r="U12" s="27"/>
    </row>
    <row r="13" spans="1:21" ht="21" thickTop="1"/>
    <row r="14" spans="1:21">
      <c r="A14" s="110"/>
      <c r="B14" s="1"/>
      <c r="C14" s="1"/>
      <c r="D14" s="148"/>
      <c r="E14" s="76"/>
      <c r="F14" s="76"/>
      <c r="G14" s="74"/>
      <c r="H14" s="4"/>
      <c r="I14" s="5"/>
    </row>
    <row r="15" spans="1:21" ht="7.5" customHeight="1">
      <c r="A15" s="76"/>
      <c r="B15" s="76"/>
      <c r="C15" s="76"/>
      <c r="D15" s="76"/>
      <c r="E15" s="76"/>
      <c r="F15" s="76"/>
      <c r="G15" s="74"/>
      <c r="H15" s="4"/>
      <c r="I15" s="5"/>
    </row>
    <row r="16" spans="1:21">
      <c r="A16" s="103"/>
      <c r="B16" s="106"/>
      <c r="C16" s="35"/>
      <c r="D16" s="109"/>
      <c r="E16" s="105"/>
      <c r="F16" s="66"/>
      <c r="I16" s="25"/>
      <c r="O16" s="19">
        <v>5</v>
      </c>
      <c r="P16" s="22"/>
      <c r="Q16" s="15" t="s">
        <v>24</v>
      </c>
      <c r="R16" s="22"/>
      <c r="S16" s="71">
        <f>SUM([1]งบทดลองหลังปิด!F37)</f>
        <v>0</v>
      </c>
      <c r="T16" s="23"/>
      <c r="U16" s="27"/>
    </row>
    <row r="17" spans="1:21">
      <c r="A17" s="103"/>
      <c r="B17" s="106"/>
      <c r="C17" s="35"/>
      <c r="D17" s="105"/>
      <c r="E17" s="105"/>
      <c r="F17" s="66"/>
      <c r="I17" s="4"/>
      <c r="O17" s="322" t="s">
        <v>16</v>
      </c>
      <c r="P17" s="323"/>
      <c r="Q17" s="322" t="s">
        <v>17</v>
      </c>
      <c r="R17" s="323"/>
      <c r="S17" s="8" t="s">
        <v>18</v>
      </c>
      <c r="T17" s="3" t="s">
        <v>19</v>
      </c>
      <c r="U17" s="9"/>
    </row>
    <row r="18" spans="1:21">
      <c r="A18" s="103"/>
      <c r="B18" s="106"/>
      <c r="C18" s="35"/>
      <c r="D18" s="105"/>
      <c r="E18" s="105"/>
      <c r="F18" s="66"/>
      <c r="H18" s="77"/>
      <c r="I18" s="4"/>
      <c r="O18" s="334">
        <v>1</v>
      </c>
      <c r="P18" s="335"/>
      <c r="Q18" s="10" t="s">
        <v>20</v>
      </c>
      <c r="R18" s="11"/>
      <c r="S18" s="71">
        <f>SUM([1]งบทดลองหลังปิด!F38)</f>
        <v>0</v>
      </c>
      <c r="T18" s="12"/>
      <c r="U18" s="13"/>
    </row>
    <row r="19" spans="1:21">
      <c r="A19" s="103"/>
      <c r="B19" s="104"/>
      <c r="C19" s="35"/>
      <c r="D19" s="105"/>
      <c r="E19" s="105"/>
      <c r="F19" s="66"/>
      <c r="H19" s="77"/>
      <c r="I19" s="25"/>
      <c r="O19" s="336">
        <v>2</v>
      </c>
      <c r="P19" s="337"/>
      <c r="Q19" s="15" t="s">
        <v>21</v>
      </c>
      <c r="R19" s="16"/>
      <c r="S19" s="71">
        <f>SUM([1]งบทดลองหลังปิด!F39)</f>
        <v>0</v>
      </c>
      <c r="T19" s="17"/>
      <c r="U19" s="18"/>
    </row>
    <row r="20" spans="1:21">
      <c r="A20" s="103"/>
      <c r="B20" s="106"/>
      <c r="C20" s="35"/>
      <c r="D20" s="105"/>
      <c r="E20" s="105"/>
      <c r="F20" s="66"/>
      <c r="I20" s="25"/>
      <c r="O20" s="19">
        <v>3</v>
      </c>
      <c r="P20" s="20"/>
      <c r="Q20" s="21" t="s">
        <v>22</v>
      </c>
      <c r="R20" s="22"/>
      <c r="S20" s="71">
        <f>SUM([1]งบทดลองหลังปิด!F40)</f>
        <v>0</v>
      </c>
      <c r="T20" s="23"/>
      <c r="U20" s="18"/>
    </row>
    <row r="21" spans="1:21">
      <c r="A21" s="103"/>
      <c r="B21" s="106"/>
      <c r="C21" s="35"/>
      <c r="D21" s="105"/>
      <c r="E21" s="105"/>
      <c r="F21" s="66"/>
      <c r="I21" s="25"/>
      <c r="O21" s="336">
        <v>4</v>
      </c>
      <c r="P21" s="337"/>
      <c r="Q21" s="24" t="s">
        <v>23</v>
      </c>
      <c r="R21" s="16"/>
      <c r="S21" s="71">
        <f>SUM([1]งบทดลองหลังปิด!F41)</f>
        <v>0</v>
      </c>
      <c r="T21" s="17"/>
      <c r="U21" s="18"/>
    </row>
    <row r="22" spans="1:21">
      <c r="A22" s="103"/>
      <c r="B22" s="106"/>
      <c r="C22" s="35"/>
      <c r="D22" s="105"/>
      <c r="E22" s="105"/>
      <c r="F22" s="66"/>
      <c r="I22" s="25"/>
      <c r="O22" s="19">
        <v>5</v>
      </c>
      <c r="P22" s="22"/>
      <c r="Q22" s="15" t="s">
        <v>24</v>
      </c>
      <c r="R22" s="22"/>
      <c r="S22" s="71">
        <f>SUM([1]งบทดลองหลังปิด!F43)</f>
        <v>0</v>
      </c>
      <c r="T22" s="23"/>
      <c r="U22" s="27"/>
    </row>
    <row r="23" spans="1:21">
      <c r="A23" s="103"/>
      <c r="B23" s="33"/>
      <c r="C23" s="35"/>
      <c r="D23" s="35"/>
      <c r="E23" s="35"/>
      <c r="F23" s="66"/>
      <c r="I23" s="30"/>
      <c r="O23" s="332">
        <v>6</v>
      </c>
      <c r="P23" s="333"/>
      <c r="Q23" s="15" t="s">
        <v>25</v>
      </c>
      <c r="R23" s="11"/>
      <c r="S23" s="72">
        <v>223016</v>
      </c>
      <c r="T23" s="12"/>
      <c r="U23" s="28"/>
    </row>
    <row r="24" spans="1:21" ht="21" thickBot="1">
      <c r="A24" s="103"/>
      <c r="B24" s="33"/>
      <c r="C24" s="35"/>
      <c r="D24" s="35"/>
      <c r="E24" s="35"/>
      <c r="F24" s="35"/>
      <c r="I24" s="28"/>
      <c r="O24" s="338" t="s">
        <v>26</v>
      </c>
      <c r="P24" s="339"/>
      <c r="Q24" s="339"/>
      <c r="R24" s="340"/>
      <c r="S24" s="73">
        <f>SUM(S18:S23)</f>
        <v>223016</v>
      </c>
      <c r="T24" s="29"/>
      <c r="U24" s="28"/>
    </row>
    <row r="25" spans="1:21" ht="21" thickTop="1">
      <c r="A25" s="103"/>
      <c r="B25" s="33"/>
      <c r="C25" s="35"/>
      <c r="D25" s="35"/>
      <c r="E25" s="35"/>
      <c r="F25" s="35"/>
    </row>
    <row r="26" spans="1:21">
      <c r="A26" s="103"/>
      <c r="B26" s="33"/>
      <c r="C26" s="33"/>
      <c r="D26" s="105"/>
      <c r="E26" s="33"/>
      <c r="F26" s="33"/>
    </row>
    <row r="27" spans="1:21">
      <c r="A27" s="77"/>
      <c r="B27" s="77"/>
      <c r="C27" s="77"/>
      <c r="D27" s="77"/>
      <c r="E27" s="77"/>
      <c r="F27" s="77"/>
    </row>
  </sheetData>
  <mergeCells count="14">
    <mergeCell ref="O24:R24"/>
    <mergeCell ref="O18:P18"/>
    <mergeCell ref="O17:P17"/>
    <mergeCell ref="Q17:R17"/>
    <mergeCell ref="O19:P19"/>
    <mergeCell ref="O21:P21"/>
    <mergeCell ref="A2:F2"/>
    <mergeCell ref="A4:F4"/>
    <mergeCell ref="O23:P23"/>
    <mergeCell ref="Q8:R8"/>
    <mergeCell ref="O9:P9"/>
    <mergeCell ref="A3:E3"/>
    <mergeCell ref="O10:P10"/>
    <mergeCell ref="O8:P8"/>
  </mergeCells>
  <pageMargins left="0.99" right="0.15" top="0.48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G1" sqref="G1"/>
    </sheetView>
  </sheetViews>
  <sheetFormatPr defaultRowHeight="20.25"/>
  <cols>
    <col min="1" max="4" width="9" style="70"/>
    <col min="5" max="5" width="16.625" style="70" customWidth="1"/>
    <col min="6" max="16384" width="9" style="70"/>
  </cols>
  <sheetData>
    <row r="1" spans="1:7">
      <c r="G1" s="78" t="s">
        <v>599</v>
      </c>
    </row>
    <row r="3" spans="1:7">
      <c r="A3" s="341" t="s">
        <v>590</v>
      </c>
      <c r="B3" s="341"/>
      <c r="C3" s="341"/>
      <c r="D3" s="341"/>
      <c r="E3" s="341"/>
      <c r="F3" s="341"/>
      <c r="G3" s="341"/>
    </row>
    <row r="4" spans="1:7">
      <c r="A4" s="341" t="s">
        <v>591</v>
      </c>
      <c r="B4" s="341"/>
      <c r="C4" s="341"/>
      <c r="D4" s="341"/>
      <c r="E4" s="341"/>
      <c r="F4" s="341"/>
      <c r="G4" s="341"/>
    </row>
    <row r="5" spans="1:7">
      <c r="A5" s="341" t="s">
        <v>592</v>
      </c>
      <c r="B5" s="341"/>
      <c r="C5" s="341"/>
      <c r="D5" s="341"/>
      <c r="E5" s="341"/>
      <c r="F5" s="341"/>
      <c r="G5" s="341"/>
    </row>
    <row r="6" spans="1:7">
      <c r="A6" s="208"/>
      <c r="B6" s="208"/>
      <c r="C6" s="208"/>
      <c r="D6" s="208"/>
      <c r="E6" s="208"/>
      <c r="F6" s="208"/>
      <c r="G6" s="208"/>
    </row>
    <row r="7" spans="1:7">
      <c r="A7" s="70" t="s">
        <v>593</v>
      </c>
      <c r="E7" s="206">
        <v>147300</v>
      </c>
    </row>
    <row r="8" spans="1:7">
      <c r="A8" s="70" t="s">
        <v>594</v>
      </c>
      <c r="E8" s="206">
        <v>7540</v>
      </c>
    </row>
    <row r="9" spans="1:7" ht="21" thickBot="1">
      <c r="B9" s="208" t="s">
        <v>15</v>
      </c>
      <c r="E9" s="207">
        <f>SUM(E7:E8)</f>
        <v>154840</v>
      </c>
    </row>
    <row r="10" spans="1:7" ht="21" thickTop="1"/>
  </sheetData>
  <mergeCells count="3"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11" sqref="E11"/>
    </sheetView>
  </sheetViews>
  <sheetFormatPr defaultRowHeight="20.25"/>
  <cols>
    <col min="1" max="4" width="9" style="70"/>
    <col min="5" max="5" width="18.125" style="70" customWidth="1"/>
    <col min="6" max="16384" width="9" style="70"/>
  </cols>
  <sheetData>
    <row r="1" spans="1:7">
      <c r="G1" s="78" t="s">
        <v>598</v>
      </c>
    </row>
    <row r="3" spans="1:7">
      <c r="A3" s="341" t="s">
        <v>595</v>
      </c>
      <c r="B3" s="341"/>
      <c r="C3" s="341"/>
      <c r="D3" s="341"/>
      <c r="E3" s="341"/>
      <c r="F3" s="341"/>
      <c r="G3" s="341"/>
    </row>
    <row r="4" spans="1:7">
      <c r="A4" s="341" t="s">
        <v>591</v>
      </c>
      <c r="B4" s="341"/>
      <c r="C4" s="341"/>
      <c r="D4" s="341"/>
      <c r="E4" s="341"/>
      <c r="F4" s="341"/>
      <c r="G4" s="341"/>
    </row>
    <row r="5" spans="1:7">
      <c r="A5" s="341" t="s">
        <v>592</v>
      </c>
      <c r="B5" s="341"/>
      <c r="C5" s="341"/>
      <c r="D5" s="341"/>
      <c r="E5" s="341"/>
      <c r="F5" s="341"/>
      <c r="G5" s="341"/>
    </row>
    <row r="6" spans="1:7">
      <c r="A6" s="208"/>
      <c r="B6" s="208"/>
      <c r="C6" s="208"/>
      <c r="D6" s="208"/>
      <c r="E6" s="208"/>
      <c r="F6" s="208"/>
      <c r="G6" s="208"/>
    </row>
    <row r="7" spans="1:7">
      <c r="A7" s="218"/>
      <c r="B7" s="214"/>
      <c r="C7" s="214"/>
      <c r="D7" s="214"/>
      <c r="E7" s="219"/>
      <c r="F7" s="214"/>
      <c r="G7" s="214"/>
    </row>
    <row r="8" spans="1:7">
      <c r="A8" s="70" t="s">
        <v>596</v>
      </c>
      <c r="E8" s="206">
        <v>5710</v>
      </c>
    </row>
    <row r="9" spans="1:7">
      <c r="A9" s="70" t="s">
        <v>410</v>
      </c>
      <c r="E9" s="206">
        <v>445730</v>
      </c>
    </row>
    <row r="10" spans="1:7">
      <c r="A10" s="70" t="s">
        <v>413</v>
      </c>
      <c r="E10" s="206">
        <v>15300</v>
      </c>
    </row>
    <row r="11" spans="1:7">
      <c r="A11" s="70" t="s">
        <v>597</v>
      </c>
      <c r="E11" s="206">
        <v>402694</v>
      </c>
    </row>
    <row r="12" spans="1:7" ht="21" thickBot="1">
      <c r="B12" s="208" t="s">
        <v>15</v>
      </c>
      <c r="E12" s="207">
        <f>SUM(E7:E11)</f>
        <v>869434</v>
      </c>
    </row>
    <row r="13" spans="1:7" ht="21" thickTop="1"/>
  </sheetData>
  <mergeCells count="3"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30"/>
  <sheetViews>
    <sheetView view="pageBreakPreview" zoomScaleSheetLayoutView="100" workbookViewId="0">
      <selection activeCell="E30" sqref="E30"/>
    </sheetView>
  </sheetViews>
  <sheetFormatPr defaultRowHeight="20.25"/>
  <cols>
    <col min="1" max="1" width="3.125" style="70" customWidth="1"/>
    <col min="2" max="2" width="50.75" style="70" customWidth="1"/>
    <col min="3" max="3" width="15.125" style="70" bestFit="1" customWidth="1"/>
    <col min="4" max="4" width="17.125" style="70" customWidth="1"/>
    <col min="5" max="5" width="17.5" style="70" customWidth="1"/>
    <col min="6" max="6" width="18.25" style="70" customWidth="1"/>
    <col min="7" max="7" width="21.25" style="70" customWidth="1"/>
    <col min="8" max="8" width="13.5" style="70" bestFit="1" customWidth="1"/>
    <col min="9" max="16384" width="9" style="70"/>
  </cols>
  <sheetData>
    <row r="1" spans="1:7" s="1" customFormat="1">
      <c r="G1" s="78" t="s">
        <v>60</v>
      </c>
    </row>
    <row r="2" spans="1:7" s="1" customFormat="1">
      <c r="B2" s="319" t="s">
        <v>94</v>
      </c>
      <c r="C2" s="319"/>
      <c r="D2" s="319"/>
      <c r="E2" s="319"/>
      <c r="F2" s="319"/>
      <c r="G2" s="319"/>
    </row>
    <row r="3" spans="1:7" s="1" customFormat="1">
      <c r="B3" s="319" t="s">
        <v>46</v>
      </c>
      <c r="C3" s="319"/>
      <c r="D3" s="319"/>
      <c r="E3" s="319"/>
      <c r="F3" s="319"/>
      <c r="G3" s="319"/>
    </row>
    <row r="4" spans="1:7" s="1" customFormat="1">
      <c r="B4" s="324" t="s">
        <v>602</v>
      </c>
      <c r="C4" s="324"/>
      <c r="D4" s="324"/>
      <c r="E4" s="324"/>
      <c r="F4" s="324"/>
      <c r="G4" s="324"/>
    </row>
    <row r="5" spans="1:7" s="1" customFormat="1" ht="10.5" customHeight="1">
      <c r="B5" s="79"/>
      <c r="C5" s="80"/>
      <c r="D5" s="80"/>
      <c r="E5" s="80"/>
      <c r="F5" s="80"/>
      <c r="G5" s="80"/>
    </row>
    <row r="6" spans="1:7" s="26" customFormat="1">
      <c r="A6" s="346" t="s">
        <v>47</v>
      </c>
      <c r="B6" s="347"/>
      <c r="C6" s="350" t="s">
        <v>48</v>
      </c>
      <c r="D6" s="350"/>
      <c r="E6" s="320" t="s">
        <v>49</v>
      </c>
      <c r="F6" s="320" t="s">
        <v>50</v>
      </c>
      <c r="G6" s="320" t="s">
        <v>19</v>
      </c>
    </row>
    <row r="7" spans="1:7" s="26" customFormat="1">
      <c r="A7" s="348"/>
      <c r="B7" s="349"/>
      <c r="C7" s="81" t="s">
        <v>51</v>
      </c>
      <c r="D7" s="81" t="s">
        <v>52</v>
      </c>
      <c r="E7" s="320"/>
      <c r="F7" s="320"/>
      <c r="G7" s="320"/>
    </row>
    <row r="8" spans="1:7">
      <c r="A8" s="342" t="s">
        <v>65</v>
      </c>
      <c r="B8" s="343"/>
      <c r="C8" s="82"/>
      <c r="D8" s="82"/>
      <c r="E8" s="82"/>
      <c r="F8" s="82"/>
      <c r="G8" s="83"/>
    </row>
    <row r="9" spans="1:7">
      <c r="A9" s="184"/>
      <c r="B9" s="185" t="s">
        <v>582</v>
      </c>
      <c r="C9" s="82">
        <v>0</v>
      </c>
      <c r="D9" s="82">
        <v>843060</v>
      </c>
      <c r="E9" s="82"/>
      <c r="F9" s="82">
        <f>D9</f>
        <v>843060</v>
      </c>
      <c r="G9" s="83"/>
    </row>
    <row r="10" spans="1:7">
      <c r="A10" s="344" t="s">
        <v>66</v>
      </c>
      <c r="B10" s="345"/>
      <c r="C10" s="82"/>
      <c r="D10" s="82"/>
      <c r="E10" s="82"/>
      <c r="F10" s="82"/>
      <c r="G10" s="83"/>
    </row>
    <row r="11" spans="1:7">
      <c r="A11" s="87"/>
      <c r="B11" s="151" t="s">
        <v>419</v>
      </c>
      <c r="C11" s="183">
        <v>3500</v>
      </c>
      <c r="D11" s="153"/>
      <c r="E11" s="152"/>
      <c r="F11" s="152">
        <v>3500</v>
      </c>
      <c r="G11" s="209" t="s">
        <v>516</v>
      </c>
    </row>
    <row r="12" spans="1:7">
      <c r="A12" s="87"/>
      <c r="B12" s="151" t="s">
        <v>420</v>
      </c>
      <c r="C12" s="183">
        <v>4000</v>
      </c>
      <c r="D12" s="153"/>
      <c r="E12" s="152"/>
      <c r="F12" s="152">
        <v>4000</v>
      </c>
      <c r="G12" s="209" t="s">
        <v>460</v>
      </c>
    </row>
    <row r="13" spans="1:7">
      <c r="A13" s="154"/>
      <c r="B13" s="151" t="s">
        <v>421</v>
      </c>
      <c r="C13" s="183">
        <v>5000</v>
      </c>
      <c r="D13" s="153"/>
      <c r="E13" s="152"/>
      <c r="F13" s="152">
        <v>5000</v>
      </c>
      <c r="G13" s="209" t="s">
        <v>460</v>
      </c>
    </row>
    <row r="14" spans="1:7">
      <c r="A14" s="155"/>
      <c r="B14" s="151" t="s">
        <v>422</v>
      </c>
      <c r="C14" s="183">
        <v>220</v>
      </c>
      <c r="D14" s="153"/>
      <c r="E14" s="152"/>
      <c r="F14" s="152">
        <v>220</v>
      </c>
      <c r="G14" s="209" t="s">
        <v>460</v>
      </c>
    </row>
    <row r="15" spans="1:7">
      <c r="A15" s="155"/>
      <c r="B15" s="151" t="s">
        <v>423</v>
      </c>
      <c r="C15" s="183">
        <v>8173</v>
      </c>
      <c r="D15" s="153"/>
      <c r="E15" s="152"/>
      <c r="F15" s="152">
        <v>8173</v>
      </c>
      <c r="G15" s="209" t="s">
        <v>460</v>
      </c>
    </row>
    <row r="16" spans="1:7">
      <c r="A16" s="154"/>
      <c r="B16" s="151" t="s">
        <v>608</v>
      </c>
      <c r="C16" s="183">
        <v>30900</v>
      </c>
      <c r="D16" s="153"/>
      <c r="E16" s="152"/>
      <c r="F16" s="152">
        <f t="shared" ref="F16:F21" si="0">C16</f>
        <v>30900</v>
      </c>
      <c r="G16" s="88" t="s">
        <v>417</v>
      </c>
    </row>
    <row r="17" spans="1:8">
      <c r="A17" s="154"/>
      <c r="B17" s="151" t="s">
        <v>603</v>
      </c>
      <c r="C17" s="183">
        <v>15000</v>
      </c>
      <c r="D17" s="153"/>
      <c r="E17" s="152"/>
      <c r="F17" s="152">
        <f t="shared" si="0"/>
        <v>15000</v>
      </c>
      <c r="G17" s="88" t="s">
        <v>418</v>
      </c>
    </row>
    <row r="18" spans="1:8">
      <c r="A18" s="154"/>
      <c r="B18" s="151" t="s">
        <v>604</v>
      </c>
      <c r="C18" s="183">
        <v>5000</v>
      </c>
      <c r="D18" s="153"/>
      <c r="E18" s="152"/>
      <c r="F18" s="152">
        <f t="shared" si="0"/>
        <v>5000</v>
      </c>
      <c r="G18" s="88" t="s">
        <v>605</v>
      </c>
    </row>
    <row r="19" spans="1:8">
      <c r="A19" s="154"/>
      <c r="B19" s="151" t="s">
        <v>606</v>
      </c>
      <c r="C19" s="183">
        <v>92800</v>
      </c>
      <c r="D19" s="153"/>
      <c r="E19" s="152"/>
      <c r="F19" s="152">
        <f t="shared" si="0"/>
        <v>92800</v>
      </c>
      <c r="G19" s="209" t="s">
        <v>516</v>
      </c>
    </row>
    <row r="20" spans="1:8">
      <c r="A20" s="154"/>
      <c r="B20" s="28" t="s">
        <v>607</v>
      </c>
      <c r="C20" s="183">
        <v>22510</v>
      </c>
      <c r="D20" s="153"/>
      <c r="E20" s="152"/>
      <c r="F20" s="152">
        <f t="shared" si="0"/>
        <v>22510</v>
      </c>
      <c r="G20" s="88" t="s">
        <v>417</v>
      </c>
    </row>
    <row r="21" spans="1:8">
      <c r="A21" s="154"/>
      <c r="C21" s="183"/>
      <c r="D21" s="153"/>
      <c r="E21" s="152"/>
      <c r="F21" s="152">
        <f t="shared" si="0"/>
        <v>0</v>
      </c>
      <c r="G21" s="88"/>
      <c r="H21" s="115">
        <f>F11+F12+F13+F14+F15+F16+F17+F18+F19+F20</f>
        <v>187103</v>
      </c>
    </row>
    <row r="22" spans="1:8">
      <c r="A22" s="150" t="s">
        <v>67</v>
      </c>
      <c r="B22" s="151"/>
      <c r="C22" s="152"/>
      <c r="D22" s="153"/>
      <c r="E22" s="152"/>
      <c r="F22" s="152"/>
      <c r="G22" s="88"/>
    </row>
    <row r="23" spans="1:8">
      <c r="A23" s="154"/>
      <c r="B23" s="151" t="s">
        <v>424</v>
      </c>
      <c r="C23" s="152">
        <v>104661.48</v>
      </c>
      <c r="D23" s="153"/>
      <c r="E23" s="152"/>
      <c r="F23" s="152">
        <f>C23</f>
        <v>104661.48</v>
      </c>
      <c r="G23" s="88" t="s">
        <v>418</v>
      </c>
    </row>
    <row r="24" spans="1:8">
      <c r="A24" s="150" t="s">
        <v>425</v>
      </c>
      <c r="B24" s="151"/>
      <c r="C24" s="152"/>
      <c r="D24" s="153"/>
      <c r="E24" s="152"/>
      <c r="F24" s="152"/>
      <c r="G24" s="88"/>
    </row>
    <row r="25" spans="1:8">
      <c r="A25" s="155"/>
      <c r="B25" s="151" t="s">
        <v>609</v>
      </c>
      <c r="C25" s="153">
        <v>232000</v>
      </c>
      <c r="D25" s="152"/>
      <c r="E25" s="152"/>
      <c r="F25" s="152">
        <f>C25</f>
        <v>232000</v>
      </c>
      <c r="G25" s="88" t="s">
        <v>417</v>
      </c>
    </row>
    <row r="26" spans="1:8">
      <c r="A26" s="155"/>
      <c r="B26" s="156" t="s">
        <v>611</v>
      </c>
      <c r="C26" s="152">
        <v>315000</v>
      </c>
      <c r="D26" s="152"/>
      <c r="E26" s="152"/>
      <c r="F26" s="152">
        <f>C26</f>
        <v>315000</v>
      </c>
      <c r="G26" s="88" t="s">
        <v>460</v>
      </c>
    </row>
    <row r="27" spans="1:8">
      <c r="A27" s="155"/>
      <c r="B27" s="156" t="s">
        <v>612</v>
      </c>
      <c r="C27" s="152">
        <v>15900</v>
      </c>
      <c r="D27" s="152"/>
      <c r="E27" s="152"/>
      <c r="F27" s="152">
        <f>C27</f>
        <v>15900</v>
      </c>
      <c r="G27" s="88" t="s">
        <v>460</v>
      </c>
    </row>
    <row r="28" spans="1:8">
      <c r="A28" s="155"/>
      <c r="B28" s="156" t="s">
        <v>613</v>
      </c>
      <c r="C28" s="152">
        <v>96600</v>
      </c>
      <c r="D28" s="152"/>
      <c r="E28" s="152"/>
      <c r="F28" s="152">
        <f>C28</f>
        <v>96600</v>
      </c>
      <c r="G28" s="88" t="s">
        <v>460</v>
      </c>
    </row>
    <row r="29" spans="1:8">
      <c r="A29" s="155"/>
      <c r="B29" s="151" t="s">
        <v>610</v>
      </c>
      <c r="C29" s="210"/>
      <c r="D29" s="211">
        <v>1055000</v>
      </c>
      <c r="E29" s="211"/>
      <c r="F29" s="212">
        <f>D29</f>
        <v>1055000</v>
      </c>
      <c r="G29" s="213" t="s">
        <v>460</v>
      </c>
    </row>
    <row r="30" spans="1:8">
      <c r="A30" s="84"/>
      <c r="B30" s="85" t="s">
        <v>15</v>
      </c>
      <c r="C30" s="86">
        <f>SUM(C9:C29)</f>
        <v>951264.48</v>
      </c>
      <c r="D30" s="86">
        <f>SUM(D9:D29)</f>
        <v>1898060</v>
      </c>
      <c r="E30" s="86">
        <f>SUM(E11:E29)</f>
        <v>0</v>
      </c>
      <c r="F30" s="86">
        <f>SUM(F9:F29)</f>
        <v>2849324.48</v>
      </c>
      <c r="G30" s="173"/>
    </row>
  </sheetData>
  <mergeCells count="10">
    <mergeCell ref="A8:B8"/>
    <mergeCell ref="A10:B10"/>
    <mergeCell ref="B2:G2"/>
    <mergeCell ref="B3:G3"/>
    <mergeCell ref="B4:G4"/>
    <mergeCell ref="A6:B7"/>
    <mergeCell ref="C6:D6"/>
    <mergeCell ref="E6:E7"/>
    <mergeCell ref="F6:F7"/>
    <mergeCell ref="G6:G7"/>
  </mergeCells>
  <pageMargins left="0.70866141732283472" right="0.15748031496062992" top="0.24" bottom="0.17" header="0.15" footer="0.1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งบแสดงฐานะการเงิน</vt:lpstr>
      <vt:lpstr>งบทรัพย์สิน</vt:lpstr>
      <vt:lpstr>กระดาษงานงบทรัพย์สิน</vt:lpstr>
      <vt:lpstr>ทะเบียนครุภัณฑ์</vt:lpstr>
      <vt:lpstr>เงินฝากธนาคาร(2)</vt:lpstr>
      <vt:lpstr>เงินรับฝาก(3)</vt:lpstr>
      <vt:lpstr>3.1</vt:lpstr>
      <vt:lpstr>3.2</vt:lpstr>
      <vt:lpstr>รายจ่ายค้างจ่าย(4)</vt:lpstr>
      <vt:lpstr>งบเงินสะสม</vt:lpstr>
      <vt:lpstr>รายละเอียดแนบเงินสะสม</vt:lpstr>
      <vt:lpstr>งบแสดงผลการดำเนินงาน</vt:lpstr>
      <vt:lpstr>ครุภัณฑ์ที่ดินสิ่งก่อฯ(แนบ1+2)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2017-03-02T07:16:56Z</cp:lastPrinted>
  <dcterms:created xsi:type="dcterms:W3CDTF">2014-11-07T02:35:12Z</dcterms:created>
  <dcterms:modified xsi:type="dcterms:W3CDTF">2017-03-02T07:20:10Z</dcterms:modified>
</cp:coreProperties>
</file>