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320" windowHeight="7935" firstSheet="6" activeTab="11"/>
  </bookViews>
  <sheets>
    <sheet name="งบแสดงฐานะการเงิน" sheetId="3" r:id="rId1"/>
    <sheet name="งบทรัพย์สิน(1)" sheetId="5" r:id="rId2"/>
    <sheet name="งบทรัพย์สิน" sheetId="20" r:id="rId3"/>
    <sheet name="งบทรัพย์สิน59ใหม่" sheetId="26" r:id="rId4"/>
    <sheet name="เงินฝากธนาคาร(2)" sheetId="21" r:id="rId5"/>
    <sheet name="เงินรับฝาก(3)" sheetId="8" r:id="rId6"/>
    <sheet name="3.1" sheetId="24" r:id="rId7"/>
    <sheet name="3.2" sheetId="25" r:id="rId8"/>
    <sheet name="3.2.1" sheetId="28" r:id="rId9"/>
    <sheet name="รายจ่ายค้างจ่าย(4)" sheetId="9" r:id="rId10"/>
    <sheet name="งบเงินสะสม" sheetId="13" r:id="rId11"/>
    <sheet name="งบแสดงผลการดำเนินงาน" sheetId="14" r:id="rId12"/>
    <sheet name="ครุภัณฑ์ที่ดินสิ่งก่อฯ(แนบ1+2)" sheetId="16" r:id="rId13"/>
    <sheet name="Sheet2" sheetId="27" r:id="rId14"/>
  </sheets>
  <externalReferences>
    <externalReference r:id="rId15"/>
  </externalReferences>
  <calcPr calcId="124519"/>
</workbook>
</file>

<file path=xl/calcChain.xml><?xml version="1.0" encoding="utf-8"?>
<calcChain xmlns="http://schemas.openxmlformats.org/spreadsheetml/2006/main">
  <c r="F13" i="28"/>
  <c r="L22" i="20"/>
  <c r="L8"/>
  <c r="I22"/>
  <c r="I9"/>
  <c r="I10"/>
  <c r="I11"/>
  <c r="I12"/>
  <c r="I13"/>
  <c r="I14"/>
  <c r="I15"/>
  <c r="I16"/>
  <c r="I17"/>
  <c r="I18"/>
  <c r="I19"/>
  <c r="I20"/>
  <c r="I21"/>
  <c r="I8"/>
  <c r="F9"/>
  <c r="F10"/>
  <c r="F11"/>
  <c r="F12"/>
  <c r="F13"/>
  <c r="F14"/>
  <c r="F15"/>
  <c r="F16"/>
  <c r="F17"/>
  <c r="F18"/>
  <c r="F19"/>
  <c r="F20"/>
  <c r="F21"/>
  <c r="F8"/>
  <c r="E22"/>
  <c r="F22" s="1"/>
  <c r="D22"/>
  <c r="C22"/>
  <c r="D9" i="5"/>
  <c r="D24"/>
  <c r="F363" i="26"/>
  <c r="F361"/>
  <c r="F350"/>
  <c r="F342"/>
  <c r="F332"/>
  <c r="F319"/>
  <c r="F310"/>
  <c r="F293"/>
  <c r="F287"/>
  <c r="F81"/>
  <c r="F55"/>
  <c r="F46"/>
  <c r="F40"/>
  <c r="F10"/>
  <c r="F261"/>
  <c r="F348"/>
  <c r="F315"/>
  <c r="F280"/>
  <c r="F277"/>
  <c r="F271"/>
  <c r="F264"/>
  <c r="F240"/>
  <c r="F233"/>
  <c r="F230"/>
  <c r="F229"/>
  <c r="F13"/>
  <c r="G45" i="16"/>
  <c r="G15" l="1"/>
  <c r="I13"/>
  <c r="D18" i="14"/>
  <c r="C28"/>
  <c r="Q17"/>
  <c r="D17"/>
  <c r="E12" i="25"/>
  <c r="D30" i="9"/>
  <c r="F28"/>
  <c r="F27"/>
  <c r="F26"/>
  <c r="F29"/>
  <c r="F25"/>
  <c r="F9"/>
  <c r="F21"/>
  <c r="F20"/>
  <c r="F19"/>
  <c r="F18"/>
  <c r="F17"/>
  <c r="H21" s="1"/>
  <c r="F16"/>
  <c r="E9" i="24"/>
  <c r="D28" i="14"/>
  <c r="F18"/>
  <c r="G18"/>
  <c r="H18"/>
  <c r="I18"/>
  <c r="J18"/>
  <c r="K18"/>
  <c r="L18"/>
  <c r="M18"/>
  <c r="N18"/>
  <c r="O18"/>
  <c r="P18"/>
  <c r="E18"/>
  <c r="E21" i="3"/>
  <c r="D14" i="21"/>
  <c r="C30" i="9"/>
  <c r="F23"/>
  <c r="F30" s="1"/>
  <c r="D12" i="8"/>
  <c r="I58" i="13"/>
  <c r="Q9" i="14"/>
  <c r="Q10"/>
  <c r="Q11"/>
  <c r="Q12"/>
  <c r="Q13"/>
  <c r="Q14"/>
  <c r="Q15"/>
  <c r="Q16"/>
  <c r="Q8"/>
  <c r="C18"/>
  <c r="E30" i="9"/>
  <c r="B24" i="5"/>
  <c r="E12" i="3"/>
  <c r="S16" i="8"/>
  <c r="S22"/>
  <c r="S21"/>
  <c r="S20"/>
  <c r="S19"/>
  <c r="S18"/>
  <c r="S12"/>
  <c r="S10"/>
  <c r="S9"/>
  <c r="F7" i="13"/>
  <c r="H10" s="1"/>
  <c r="H13" s="1"/>
  <c r="J6" i="3"/>
  <c r="H59" i="13"/>
  <c r="H60" s="1"/>
  <c r="S24" i="8" l="1"/>
  <c r="D29" i="14"/>
  <c r="F19" i="13"/>
  <c r="F46"/>
  <c r="F50" s="1"/>
  <c r="I61" s="1"/>
  <c r="F20"/>
</calcChain>
</file>

<file path=xl/sharedStrings.xml><?xml version="1.0" encoding="utf-8"?>
<sst xmlns="http://schemas.openxmlformats.org/spreadsheetml/2006/main" count="1420" uniqueCount="744">
  <si>
    <t>งบแสดงฐานะการเงิน</t>
  </si>
  <si>
    <t>ทรัพย์สิน</t>
  </si>
  <si>
    <t>หนี้สินและเงินสะสม</t>
  </si>
  <si>
    <t>เงินสด</t>
  </si>
  <si>
    <t xml:space="preserve"> </t>
  </si>
  <si>
    <t>บวก</t>
  </si>
  <si>
    <t>หัก</t>
  </si>
  <si>
    <t>งบทรัพย์สิน</t>
  </si>
  <si>
    <t>ประเภททรัพย์สิน</t>
  </si>
  <si>
    <t>ทรัพย์สินเกิดจาก</t>
  </si>
  <si>
    <t>จำนวน</t>
  </si>
  <si>
    <t>ก</t>
  </si>
  <si>
    <t>อสังหาริมทรัพย์</t>
  </si>
  <si>
    <t>ข</t>
  </si>
  <si>
    <t>สังหาริมทรัพย์</t>
  </si>
  <si>
    <t>รวม</t>
  </si>
  <si>
    <t>ลำดับที่</t>
  </si>
  <si>
    <t>รายการ</t>
  </si>
  <si>
    <t>จำนวนเงิน  (บาท)</t>
  </si>
  <si>
    <t>หมายเหตุ</t>
  </si>
  <si>
    <t>ภาษีหัก ณ  ที่จ่าย</t>
  </si>
  <si>
    <t>ค่าใช้จ่าย ๕%</t>
  </si>
  <si>
    <t>ส่วนลด ๖%</t>
  </si>
  <si>
    <t>ประกันสัญญา</t>
  </si>
  <si>
    <t>เงินรับฝากอื่น ๆ -ค่าขายแบบแปลน</t>
  </si>
  <si>
    <t>เงินรับฝากเงินรอคืนจังหวัด</t>
  </si>
  <si>
    <t>เงินรับฝาก  ณ  วันที่  ๓๐  กันยายน  ๒๕๕๗</t>
  </si>
  <si>
    <t>งบเงินสะสม</t>
  </si>
  <si>
    <t>รายรับสูง (ต่ำ)กว่ารายจ่าย</t>
  </si>
  <si>
    <t>25 % ของรายรับจริงสูงกว่ารายจ่ายจริง(ทุนสำรองเงินสะสม)</t>
  </si>
  <si>
    <t>1. ลูกหนี้ภาษีบำรุงท้องที่</t>
  </si>
  <si>
    <t>3. เงินสะสมที่สามารถนำไปใช้ได้</t>
  </si>
  <si>
    <t>๑)</t>
  </si>
  <si>
    <t>พิสูจน์จากเงินสะสมจากงบแสดงฐานะการเงิน</t>
  </si>
  <si>
    <t>(ปรากฎตามงบแสดงฐานะการเงิน)</t>
  </si>
  <si>
    <t>ยอดเงินสะสมที่นำไปใช้ได้</t>
  </si>
  <si>
    <t>๒)</t>
  </si>
  <si>
    <t>บัญชีรายจ่ายค้างจ่าย</t>
  </si>
  <si>
    <t>บัญชีรายจ่ายรอจ่าย</t>
  </si>
  <si>
    <t>บัญชีเงินอุดหนุนเฉพาะกิจค้างจ่าย</t>
  </si>
  <si>
    <t xml:space="preserve">บัญชีเงินรับฝากอื่น ๆ </t>
  </si>
  <si>
    <t>บัญชีเงินทุนสำรองเงินสะสม</t>
  </si>
  <si>
    <t>รายรับ</t>
  </si>
  <si>
    <t>ประมาณการ</t>
  </si>
  <si>
    <t>รายจ่าย</t>
  </si>
  <si>
    <t>งบกลาง</t>
  </si>
  <si>
    <t xml:space="preserve">รายจ่ายค้างจ่าย  </t>
  </si>
  <si>
    <t>หมวด/ประเภท</t>
  </si>
  <si>
    <t>จำนวนเงิน</t>
  </si>
  <si>
    <t>เบิกจ่ายแล้ว</t>
  </si>
  <si>
    <t>คงเหลือ</t>
  </si>
  <si>
    <t>ก่อหนี้ผูกพัน</t>
  </si>
  <si>
    <t>ไม่ก่อหนี้ผูกพัน</t>
  </si>
  <si>
    <t>หมายเหตุ 1</t>
  </si>
  <si>
    <t>หมายเหตุ 3</t>
  </si>
  <si>
    <r>
      <t>พิสู</t>
    </r>
    <r>
      <rPr>
        <b/>
        <u/>
        <sz val="15"/>
        <rFont val="TH SarabunIT๙"/>
        <family val="2"/>
      </rPr>
      <t>จน์ยอด</t>
    </r>
    <r>
      <rPr>
        <sz val="15"/>
        <rFont val="TH SarabunIT๙"/>
        <family val="2"/>
      </rPr>
      <t>เ</t>
    </r>
    <r>
      <rPr>
        <b/>
        <u/>
        <sz val="15"/>
        <rFont val="TH SarabunIT๙"/>
        <family val="2"/>
      </rPr>
      <t>งินสะสมจากบัญชีเงินสด เงินฝากธนาคาร และเงินฝากคลังจังหวัด</t>
    </r>
  </si>
  <si>
    <t>หมายเหตุ  1  ค่าครุภัณฑ์</t>
  </si>
  <si>
    <t>ค่าครุภัณฑ์จ่ายจากเงินรายรับ</t>
  </si>
  <si>
    <t>หมายเหตุ  2  ค่าที่ดินและสิ่งก่อสร้าง</t>
  </si>
  <si>
    <t>ค่าที่ดินและสิ่งก่อสร้างจ่ายจากเงินรายรับ</t>
  </si>
  <si>
    <t>หมายเหตุ 4</t>
  </si>
  <si>
    <t>หมายเหตุ ประกอบงบแสดงฐานะการเงิน</t>
  </si>
  <si>
    <t>ภาษีอากร</t>
  </si>
  <si>
    <t>รายได้จากทรัพย์สิน</t>
  </si>
  <si>
    <t>เงินอุดหนุนทั่วไป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</si>
  <si>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</si>
  <si>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</si>
  <si>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</si>
  <si>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</si>
  <si>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</si>
  <si>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รายการปรับปรุง</t>
  </si>
  <si>
    <t>เงินสด  เงินฝากธนาคาร  (หมายเหตุ 2)</t>
  </si>
  <si>
    <t xml:space="preserve">ลูกหนี้-ภาษีบำรุงท้องที่ </t>
  </si>
  <si>
    <t>เงินฝาก กสท.</t>
  </si>
  <si>
    <t>ทุนทรัพย์สิน (หมายเหตุ 1 )</t>
  </si>
  <si>
    <t>เงินรับฝากต่าง ๆ  (หมายเหตุ 3 )</t>
  </si>
  <si>
    <t xml:space="preserve">เงินทุนสำรองเงินสะสม  </t>
  </si>
  <si>
    <t>ราคาทรัพย์สิน</t>
  </si>
  <si>
    <t>แหล่งที่มาของทรัพย์สิน</t>
  </si>
  <si>
    <t>ชื่อ</t>
  </si>
  <si>
    <t xml:space="preserve">  ก.  อสังหาริมทรัพย์</t>
  </si>
  <si>
    <t>1.  ที่ดิน</t>
  </si>
  <si>
    <t>1.  รายได้</t>
  </si>
  <si>
    <t>2.  อาคาร</t>
  </si>
  <si>
    <t>2.  อุดหนุนเฉพาะกิจ</t>
  </si>
  <si>
    <t>3.  บริจาค</t>
  </si>
  <si>
    <t xml:space="preserve">  ข.  สังหาริมทรัพย์</t>
  </si>
  <si>
    <t>1.  ครุภัณฑ์พาหนะ</t>
  </si>
  <si>
    <t>2.  เครื่องมือเครื่องใช้อุปกรณ์</t>
  </si>
  <si>
    <t xml:space="preserve">     ก.  ครุภัณฑ์สำนักงาน</t>
  </si>
  <si>
    <t xml:space="preserve">     ข.  ครุภัณฑ์สำรวจ</t>
  </si>
  <si>
    <t xml:space="preserve">     ค.  ครุภัณฑ์การเกษตร</t>
  </si>
  <si>
    <t xml:space="preserve">     ง.  ครุภัณฑ์ก่อสร้าง</t>
  </si>
  <si>
    <t>รวมเงินทั้งสิ้น</t>
  </si>
  <si>
    <t>เทศบาลตำบลซาง อำเภอเซกา จังหวัดบึงกาฬ</t>
  </si>
  <si>
    <t>3.  อาคารศูนย์ซ่อมสร้างเพื่อชุมชน</t>
  </si>
  <si>
    <t>ยกมาจาก</t>
  </si>
  <si>
    <t>รับเพิ่ม</t>
  </si>
  <si>
    <t>จำหน่าย</t>
  </si>
  <si>
    <t>ยกไป</t>
  </si>
  <si>
    <t>งวดก่อน</t>
  </si>
  <si>
    <t>งวดนี้</t>
  </si>
  <si>
    <t>งวดหน้า</t>
  </si>
  <si>
    <t>เพิ่ม</t>
  </si>
  <si>
    <t>ลด</t>
  </si>
  <si>
    <t xml:space="preserve"> -  ที่ดิน</t>
  </si>
  <si>
    <t>รายได้เทศบาล</t>
  </si>
  <si>
    <t xml:space="preserve"> -  อาคาร</t>
  </si>
  <si>
    <t>เงินอุดหนุนเฉพาะกิจ</t>
  </si>
  <si>
    <t>ค</t>
  </si>
  <si>
    <t>บริจาค</t>
  </si>
  <si>
    <t xml:space="preserve"> - อาคารศูนย์ซ่อมสร้างเพื่อชุมชน</t>
  </si>
  <si>
    <t xml:space="preserve"> -  ครุภัณฑ์พาหนะและขนส่ง</t>
  </si>
  <si>
    <t xml:space="preserve"> -  ครุภัณฑ์ศูนย์พัฒนาเด็กเล็ก</t>
  </si>
  <si>
    <t xml:space="preserve"> -  ครุภัณฑ์สำนักงาน</t>
  </si>
  <si>
    <t xml:space="preserve"> -  ครุภัณฑ์สำรวจ</t>
  </si>
  <si>
    <t xml:space="preserve"> -  ครุภัณฑ์การเกษตร</t>
  </si>
  <si>
    <t xml:space="preserve"> -  ครุภัณฑ์ก่อสร้าง</t>
  </si>
  <si>
    <t xml:space="preserve"> -  ครุภัณฑ์โฆษณาและเผยแพร่</t>
  </si>
  <si>
    <t xml:space="preserve"> -  ครุภัณฑ์งานบ้านงานครัว</t>
  </si>
  <si>
    <t xml:space="preserve"> -  ครุภัณฑ์ไฟฟ้าและวิทยุ</t>
  </si>
  <si>
    <t xml:space="preserve"> -  ครุภัณฑ์อื่นๆ</t>
  </si>
  <si>
    <t>ลำดับ</t>
  </si>
  <si>
    <t>รหัสครุภัณฑ์</t>
  </si>
  <si>
    <t>ราคา/หน่วย</t>
  </si>
  <si>
    <t>รวมเป็นเงิน</t>
  </si>
  <si>
    <t>แหล่งเงิน</t>
  </si>
  <si>
    <t>ที่ดิน</t>
  </si>
  <si>
    <t>น.ส. 3</t>
  </si>
  <si>
    <t>002-40-0001</t>
  </si>
  <si>
    <t>รายได้</t>
  </si>
  <si>
    <t>เลขที่ 502</t>
  </si>
  <si>
    <t>002-40-0002</t>
  </si>
  <si>
    <t>เลขที่ 3311</t>
  </si>
  <si>
    <t>โฉนดที่ดิน</t>
  </si>
  <si>
    <t>001-41-0001</t>
  </si>
  <si>
    <t>เลขที่ 394</t>
  </si>
  <si>
    <t>001-41-0002</t>
  </si>
  <si>
    <t>เลขที่ 393</t>
  </si>
  <si>
    <t>001-43-0001</t>
  </si>
  <si>
    <t>เลขที่ 4297</t>
  </si>
  <si>
    <t>001-47-0001</t>
  </si>
  <si>
    <t>เลขที่ 2026</t>
  </si>
  <si>
    <t>อาคาร</t>
  </si>
  <si>
    <t>ที่พักผู้โดยสาร</t>
  </si>
  <si>
    <t>180-39-0001</t>
  </si>
  <si>
    <t>อุดหนุนทั่วไป</t>
  </si>
  <si>
    <t>180-47-0001-2</t>
  </si>
  <si>
    <t>180-48-0001</t>
  </si>
  <si>
    <t>อาคารเอนกประสงค์</t>
  </si>
  <si>
    <t>011-38-0001</t>
  </si>
  <si>
    <t>011-41-0001</t>
  </si>
  <si>
    <t>011-43-0001</t>
  </si>
  <si>
    <t>011-43-0002</t>
  </si>
  <si>
    <t>011-46-0001</t>
  </si>
  <si>
    <t>011-47-0001</t>
  </si>
  <si>
    <t>011-47-0002</t>
  </si>
  <si>
    <t>011-48-0001</t>
  </si>
  <si>
    <t>011-50-0002</t>
  </si>
  <si>
    <t>011-51-0001</t>
  </si>
  <si>
    <t>011-51-0002</t>
  </si>
  <si>
    <t>อาคารที่ทำการ</t>
  </si>
  <si>
    <t>005-49-0001</t>
  </si>
  <si>
    <t>อาคารโรงอาหาร</t>
  </si>
  <si>
    <t>042-40-0001</t>
  </si>
  <si>
    <t>ปรับปรุงศาลาประชาคม</t>
  </si>
  <si>
    <t>198-52-0001</t>
  </si>
  <si>
    <t>011-54-0001</t>
  </si>
  <si>
    <t>011-54-0004</t>
  </si>
  <si>
    <t>เงินสะสม</t>
  </si>
  <si>
    <t>005-54-0001</t>
  </si>
  <si>
    <t>อาคารศูนย์ซ่อมสร้างเพื่อชุมชน</t>
  </si>
  <si>
    <t>005-55-001</t>
  </si>
  <si>
    <t>ป้ายโฆษณาประชาสัมพันธ์</t>
  </si>
  <si>
    <t>185-54-0001</t>
  </si>
  <si>
    <t>185-57-0001</t>
  </si>
  <si>
    <t>รถบรรทุกดีเซล( 4 ประตู)</t>
  </si>
  <si>
    <t>001-50-0001</t>
  </si>
  <si>
    <t>รถบรรทุกขยะ</t>
  </si>
  <si>
    <t>รถจักรยานยนต์</t>
  </si>
  <si>
    <t>024-48-0001</t>
  </si>
  <si>
    <t>รถบรรทุกน้ำอเนกประสงค์</t>
  </si>
  <si>
    <t>006-56-001</t>
  </si>
  <si>
    <t>024-56-001</t>
  </si>
  <si>
    <t>รถเครนพร้อมติดตั้งกระเช้า</t>
  </si>
  <si>
    <t>012-57-0001</t>
  </si>
  <si>
    <t>ครุภัณฑ์ศูนย์พัฒนาเด็กเล็ก</t>
  </si>
  <si>
    <t>ตู้เก็บสื่อการเรียนการสอน</t>
  </si>
  <si>
    <t>ครุภัณฑ์สำนักงาน</t>
  </si>
  <si>
    <t>ตู้เก็บเอกสาร</t>
  </si>
  <si>
    <t>406-35-0001</t>
  </si>
  <si>
    <t>406-35-0002</t>
  </si>
  <si>
    <t>406-36-0004</t>
  </si>
  <si>
    <t>406-39-0004</t>
  </si>
  <si>
    <t>406-39-0005</t>
  </si>
  <si>
    <t>406-39-0006</t>
  </si>
  <si>
    <t>406-39-0007</t>
  </si>
  <si>
    <t>406-40-0008</t>
  </si>
  <si>
    <t>406-40-0009</t>
  </si>
  <si>
    <t>406-45-0011</t>
  </si>
  <si>
    <t>406-45-0012</t>
  </si>
  <si>
    <t>406-46-0001</t>
  </si>
  <si>
    <t>406-46-0002</t>
  </si>
  <si>
    <t>406-47-0001</t>
  </si>
  <si>
    <t>406-47-0002</t>
  </si>
  <si>
    <t>406-47-0003</t>
  </si>
  <si>
    <t>406-47-0004</t>
  </si>
  <si>
    <t>406-47-0005</t>
  </si>
  <si>
    <t>406-47-0006</t>
  </si>
  <si>
    <t>406-50-0001</t>
  </si>
  <si>
    <t>406-50-0002</t>
  </si>
  <si>
    <t>406-50-0003</t>
  </si>
  <si>
    <t>406-50-0004</t>
  </si>
  <si>
    <t>406-50-0005</t>
  </si>
  <si>
    <t>406-50-0006</t>
  </si>
  <si>
    <t>406-50-0007</t>
  </si>
  <si>
    <t>406-50-0008</t>
  </si>
  <si>
    <t>406-50-0009</t>
  </si>
  <si>
    <t>406-50-0010</t>
  </si>
  <si>
    <t>406-50-0011</t>
  </si>
  <si>
    <t>406-50-0012</t>
  </si>
  <si>
    <t>406-50-0013</t>
  </si>
  <si>
    <t>406-50-0015</t>
  </si>
  <si>
    <t>406-51-0001</t>
  </si>
  <si>
    <t>406-51-0002</t>
  </si>
  <si>
    <t>406-51-0003</t>
  </si>
  <si>
    <t>406-53-0001</t>
  </si>
  <si>
    <t>406-53-0002</t>
  </si>
  <si>
    <t>406-53-0003</t>
  </si>
  <si>
    <t>406-53-0004</t>
  </si>
  <si>
    <t>406-53-0005</t>
  </si>
  <si>
    <t>406-53-0006</t>
  </si>
  <si>
    <t>406-53-0007</t>
  </si>
  <si>
    <t>406-53-0008</t>
  </si>
  <si>
    <t>406-53-0009</t>
  </si>
  <si>
    <t>406-53-0010</t>
  </si>
  <si>
    <t>406-53-0011</t>
  </si>
  <si>
    <t>406-53-0012</t>
  </si>
  <si>
    <t>406-54-0001</t>
  </si>
  <si>
    <t>406-54-0002</t>
  </si>
  <si>
    <t>406-55-0004</t>
  </si>
  <si>
    <t>406-55-0005</t>
  </si>
  <si>
    <t>406-55-0006</t>
  </si>
  <si>
    <t>406-55-0007</t>
  </si>
  <si>
    <t>406-55-0008</t>
  </si>
  <si>
    <t>406-55-0009</t>
  </si>
  <si>
    <t>406-55-0001</t>
  </si>
  <si>
    <t>406-55-0002</t>
  </si>
  <si>
    <t>406-55-0003</t>
  </si>
  <si>
    <t>301/2556</t>
  </si>
  <si>
    <t>302/2556</t>
  </si>
  <si>
    <t>303/2556</t>
  </si>
  <si>
    <t>304/2556</t>
  </si>
  <si>
    <t>อุปกรณ์ตรวจจราจร</t>
  </si>
  <si>
    <t>145-50-0001</t>
  </si>
  <si>
    <t>คอมพิวเตอร์</t>
  </si>
  <si>
    <t>416-47-0002</t>
  </si>
  <si>
    <t>416-48-0003</t>
  </si>
  <si>
    <t>416-49-0004</t>
  </si>
  <si>
    <t>416-50-0001</t>
  </si>
  <si>
    <t>416-50-0002</t>
  </si>
  <si>
    <t>416-50-0003</t>
  </si>
  <si>
    <t>416-51-0001</t>
  </si>
  <si>
    <t>416-51-0002</t>
  </si>
  <si>
    <t>416-51-0003</t>
  </si>
  <si>
    <t>416-51-0004</t>
  </si>
  <si>
    <t>416-51-0005</t>
  </si>
  <si>
    <t>416-51-0006</t>
  </si>
  <si>
    <t>416-52-0001</t>
  </si>
  <si>
    <t>416-52-0002</t>
  </si>
  <si>
    <t>416-52-0003</t>
  </si>
  <si>
    <t>416-52-0004</t>
  </si>
  <si>
    <t>416-52-0005</t>
  </si>
  <si>
    <t>416-55-0001</t>
  </si>
  <si>
    <t>416-56-001</t>
  </si>
  <si>
    <t>416-56-002</t>
  </si>
  <si>
    <t>416-56-003</t>
  </si>
  <si>
    <t>416-56-004</t>
  </si>
  <si>
    <t>416-56-005</t>
  </si>
  <si>
    <t>416-56-006</t>
  </si>
  <si>
    <t>416-56-007</t>
  </si>
  <si>
    <t>กำปั่นเก็บเงิน</t>
  </si>
  <si>
    <t>412-39-0001</t>
  </si>
  <si>
    <t>เครื่องโทรสาร</t>
  </si>
  <si>
    <t>424-49-0001</t>
  </si>
  <si>
    <t>ชุดรับแขก</t>
  </si>
  <si>
    <t>403-38-0001</t>
  </si>
  <si>
    <t>403-51-0001</t>
  </si>
  <si>
    <t>403-56-0001</t>
  </si>
  <si>
    <t>เครื่องปริ๊นเตอร์</t>
  </si>
  <si>
    <t>600-50-0002</t>
  </si>
  <si>
    <t>สแตนด์กล่าวรายงาน</t>
  </si>
  <si>
    <t>478-51-0001</t>
  </si>
  <si>
    <t>478-51-0002</t>
  </si>
  <si>
    <t>พัดลมติดผนัง</t>
  </si>
  <si>
    <t>432-51-0001</t>
  </si>
  <si>
    <t>432-51-0002</t>
  </si>
  <si>
    <t>432-51-0003</t>
  </si>
  <si>
    <t>432-51-0004</t>
  </si>
  <si>
    <t>432-51-0005</t>
  </si>
  <si>
    <t>พัดลมอุตสาหกรรม</t>
  </si>
  <si>
    <t>502/2555</t>
  </si>
  <si>
    <t>เครื่องปรับอากาศ</t>
  </si>
  <si>
    <t>420-52-0001</t>
  </si>
  <si>
    <t>420-52-0002</t>
  </si>
  <si>
    <t>420-56-001</t>
  </si>
  <si>
    <t>420-56-002</t>
  </si>
  <si>
    <t>คูหาเลือกตั้ง</t>
  </si>
  <si>
    <t>481-50-0001-65</t>
  </si>
  <si>
    <t>หีบบัตรเลือกตั้ง</t>
  </si>
  <si>
    <t>480-50-0001-26</t>
  </si>
  <si>
    <t>เก้าอี้</t>
  </si>
  <si>
    <t>401-38-0001</t>
  </si>
  <si>
    <t>401-38-0002</t>
  </si>
  <si>
    <t>401-39-0001-57</t>
  </si>
  <si>
    <t>401-47-0001</t>
  </si>
  <si>
    <t>401-47-0002</t>
  </si>
  <si>
    <t>401-51-0010-0209</t>
  </si>
  <si>
    <t>401-55-0003</t>
  </si>
  <si>
    <t>401-55-0001</t>
  </si>
  <si>
    <t xml:space="preserve"> 101 /2555</t>
  </si>
  <si>
    <t>102 /2555</t>
  </si>
  <si>
    <t>104/2555</t>
  </si>
  <si>
    <t>105/2555</t>
  </si>
  <si>
    <t>101/2556</t>
  </si>
  <si>
    <t>102/2556</t>
  </si>
  <si>
    <t>103/2556</t>
  </si>
  <si>
    <t>โต๊ะ</t>
  </si>
  <si>
    <t>400-35-0001</t>
  </si>
  <si>
    <t>400-38-0003</t>
  </si>
  <si>
    <t>400-38-0006</t>
  </si>
  <si>
    <t>400-55-0001</t>
  </si>
  <si>
    <t>400-38-0007</t>
  </si>
  <si>
    <t>400-38-0008</t>
  </si>
  <si>
    <t>400-38-0009</t>
  </si>
  <si>
    <t>400-38-0010</t>
  </si>
  <si>
    <t>400-39-0001-10</t>
  </si>
  <si>
    <t>400-47-0001</t>
  </si>
  <si>
    <t>400-47-0002</t>
  </si>
  <si>
    <t>400-47-0003</t>
  </si>
  <si>
    <t>400-48-0004</t>
  </si>
  <si>
    <t>400-48-0005</t>
  </si>
  <si>
    <t>400-50-0001-2</t>
  </si>
  <si>
    <t>400-51-0001</t>
  </si>
  <si>
    <t>400-51-0002</t>
  </si>
  <si>
    <t>400-51-0003-11</t>
  </si>
  <si>
    <t>400-54-0001</t>
  </si>
  <si>
    <t>400-54-0002</t>
  </si>
  <si>
    <t>400-56-0001</t>
  </si>
  <si>
    <t>ครุภัณฑ์สำรวจ</t>
  </si>
  <si>
    <t>กล้องระดับพร้อมอุปกรณ์</t>
  </si>
  <si>
    <t>078-42-0001</t>
  </si>
  <si>
    <t>เครื่องวัดระยะแบบมือถือ</t>
  </si>
  <si>
    <t>077-40-0002</t>
  </si>
  <si>
    <t>ครุภัณฑ์การเกษตร</t>
  </si>
  <si>
    <t>เครื่องพ่นหมอกควัน</t>
  </si>
  <si>
    <t>054-54-0001</t>
  </si>
  <si>
    <t>เครื่องสูบน้ำ</t>
  </si>
  <si>
    <t>055-56-005</t>
  </si>
  <si>
    <t>055-56-006</t>
  </si>
  <si>
    <t>054-56-001</t>
  </si>
  <si>
    <t>ครุภัณฑ์ก่อสร้าง</t>
  </si>
  <si>
    <t>แท่นตัดไฟเบอร์</t>
  </si>
  <si>
    <t>090-48-0001</t>
  </si>
  <si>
    <t>SLUMP TEST</t>
  </si>
  <si>
    <t>091-48-0001</t>
  </si>
  <si>
    <t>เหล็กกระทุ้ง</t>
  </si>
  <si>
    <t>089-48-0001</t>
  </si>
  <si>
    <t>คันชักฟิวส์</t>
  </si>
  <si>
    <t>090-51-0001</t>
  </si>
  <si>
    <t>เครื่องตบดิน</t>
  </si>
  <si>
    <t>091-56-001</t>
  </si>
  <si>
    <t>ครุภัณฑ์โฆษณาและเผยแพร่</t>
  </si>
  <si>
    <t>กล้องถ่ายรูป</t>
  </si>
  <si>
    <t>452-54-0001</t>
  </si>
  <si>
    <t>452-54-0003</t>
  </si>
  <si>
    <t>452-55-0001</t>
  </si>
  <si>
    <t>เครื่องบันทึกเสียง</t>
  </si>
  <si>
    <t>460-56-001</t>
  </si>
  <si>
    <t>เครื่องโปรเจคเตอร์</t>
  </si>
  <si>
    <t>449-57-0001</t>
  </si>
  <si>
    <t>ครุภัณฑ์งานบ้านงานครัว</t>
  </si>
  <si>
    <t>รถตัดหญ้า</t>
  </si>
  <si>
    <t>441-51-0001</t>
  </si>
  <si>
    <t>เครื่องกรองน้ำ</t>
  </si>
  <si>
    <t>482-56-001</t>
  </si>
  <si>
    <t>482-56-002</t>
  </si>
  <si>
    <t>482-56-003</t>
  </si>
  <si>
    <t>482-56-004</t>
  </si>
  <si>
    <t>482-56-005</t>
  </si>
  <si>
    <t>482-56-006</t>
  </si>
  <si>
    <t>ครุภัณฑ์ไฟฟ้าและวิทยุ</t>
  </si>
  <si>
    <t>เครื่องเสียง</t>
  </si>
  <si>
    <t>462-38-0001</t>
  </si>
  <si>
    <t>462-48-0002</t>
  </si>
  <si>
    <t>วิทยุสื่อสารชนิดมือถือ</t>
  </si>
  <si>
    <t>464-48-0001-28</t>
  </si>
  <si>
    <t>สัญญาณไฟกระพริบ</t>
  </si>
  <si>
    <t>201-56-001</t>
  </si>
  <si>
    <t>ครุภัณฑ์อื่นๆ</t>
  </si>
  <si>
    <t>เต้นท์</t>
  </si>
  <si>
    <t>478-50-0001</t>
  </si>
  <si>
    <t>478-50-0002</t>
  </si>
  <si>
    <t>478-54-0001</t>
  </si>
  <si>
    <t>478-54-0002</t>
  </si>
  <si>
    <t>กล้อง cctv</t>
  </si>
  <si>
    <t>เงินฝากธนาคาร</t>
  </si>
  <si>
    <t xml:space="preserve">ธนาคารเพื่อการเกษตรและสหกรณ์การเกษตร  </t>
  </si>
  <si>
    <t xml:space="preserve">ประเภทออมทรัพย์    014522339507  </t>
  </si>
  <si>
    <t xml:space="preserve">ประเภทออมทรัพย์    014522490260 </t>
  </si>
  <si>
    <t xml:space="preserve">ธนาคารกรุงไทย จำกัด (มหาชน) </t>
  </si>
  <si>
    <t>ประเภทประจำ         430-2-04614-7</t>
  </si>
  <si>
    <t>ประเภทออมทรัพย์     430-0-23882-0</t>
  </si>
  <si>
    <t>ประเภทกระแสรายวัน  430-6-00842-8</t>
  </si>
  <si>
    <t>ธนาคารออมสิน</t>
  </si>
  <si>
    <t>ประเภทออมทรัพย์     020106995606</t>
  </si>
  <si>
    <t>หมายเหตุ  2</t>
  </si>
  <si>
    <t xml:space="preserve">เงินสด  เงินฝากธนาคาร </t>
  </si>
  <si>
    <t>ภาษีหัก  ณ  ที่จ่าย</t>
  </si>
  <si>
    <t>เงินประกันสัญญา</t>
  </si>
  <si>
    <t>เงินทุนโครงการเศรษฐกิจชุมชนบัญชีที่  2</t>
  </si>
  <si>
    <t xml:space="preserve">เงินค่าใช้จ่ายในการจัดเก็บภาษีบำรุงท้องที่ 5%  </t>
  </si>
  <si>
    <t>เงินประกันสัญญาขอใช้น้ำ</t>
  </si>
  <si>
    <t>เงินรับฝากต่าง ๆ</t>
  </si>
  <si>
    <t>กองคลัง</t>
  </si>
  <si>
    <t>สำนักปลัดฯ</t>
  </si>
  <si>
    <t>กองช่าง</t>
  </si>
  <si>
    <t>กองการศึกษา</t>
  </si>
  <si>
    <t>ค่าจ้างเหมาบริการเช่าเครื่องถ่ายเอกสาร</t>
  </si>
  <si>
    <t>ค่าจ้างเหมาบริการเวรยามรักษาความปลอดภัยสำนักงาน</t>
  </si>
  <si>
    <t>ค่าจ้างเหมาบริการทำความสะอาด</t>
  </si>
  <si>
    <t>ค่าบริการค่าหนังสือพิมพ์</t>
  </si>
  <si>
    <t>ค่าจ้างเหมาบริการบำรุงรักษาสวนและที่สาธารณะ</t>
  </si>
  <si>
    <t>วัสดุอาหารเสริม(นม)</t>
  </si>
  <si>
    <t>ค่าที่ดินและสิ่งก่อสร้าง</t>
  </si>
  <si>
    <t>284-57-001</t>
  </si>
  <si>
    <t>รับคืนเงินปีเก่า</t>
  </si>
  <si>
    <t>ลูกหนี้ภาษีบำรุงท้องที่ (ปรับปรุง)</t>
  </si>
  <si>
    <t>รายละเอียดปรากฎตามหมายเหตุ 7.1</t>
  </si>
  <si>
    <t>งบแสดงผลการดำเนินงานจ่ายจากเงินรายรับ</t>
  </si>
  <si>
    <t>บริหารงานทั่วไป</t>
  </si>
  <si>
    <t>การรักษาความสงบภายใน</t>
  </si>
  <si>
    <t>การศึกษา</t>
  </si>
  <si>
    <t>สาธารณสุข</t>
  </si>
  <si>
    <t>สังคมสงเคราะห์</t>
  </si>
  <si>
    <t>เคหะและชุมชน</t>
  </si>
  <si>
    <t>สร้างความเข้มแข็งของชุมชน</t>
  </si>
  <si>
    <t>การศาสนาวัฒนธรรมและนันทนากร</t>
  </si>
  <si>
    <t>การเกษตร</t>
  </si>
  <si>
    <t>อุตสาหกรรมและการโยธา</t>
  </si>
  <si>
    <t>การพาณิชย์</t>
  </si>
  <si>
    <t>เงินเดือน</t>
  </si>
  <si>
    <t>ค่าครุภัณฑ์(หมายเหตุ 1)</t>
  </si>
  <si>
    <t>ค่าที่ดินและสิ่งก่อสร้าง(หมายเหตุ 2)</t>
  </si>
  <si>
    <t>ค่าธรรมเนียมค่าปรับและใบอนุญาต</t>
  </si>
  <si>
    <t>รายได้จากสาธารณูปโภค</t>
  </si>
  <si>
    <t>รายได้เบ็ดเตล็ต</t>
  </si>
  <si>
    <t>รวมรายรับ</t>
  </si>
  <si>
    <t xml:space="preserve">     รายรับสูงกว่าหรือ(ต่ำกว่า)รายจ่าย</t>
  </si>
  <si>
    <t>เทศบาลตำบลซาง ตำบลเซกา จังหวัดบึงกาฬ</t>
  </si>
  <si>
    <t>หมายเหตุประกอบงบแสดงผลการดำเนินงานจ่ายจากรายรับ</t>
  </si>
  <si>
    <t>บัญชีลูกหนี้ภาษีบำรุงท้องที่</t>
  </si>
  <si>
    <t>บัญชีเงินฝาก กสท.</t>
  </si>
  <si>
    <t>2. เงินฝาก กสท.</t>
  </si>
  <si>
    <t>*</t>
  </si>
  <si>
    <t>**</t>
  </si>
  <si>
    <t>เก้าอี้หมุนพนักพิงหลังปรับระดับได้</t>
  </si>
  <si>
    <t>ภาษีจัดสรร</t>
  </si>
  <si>
    <t>ลูกหนี้ - เงินทุนโครงการเศรษฐกิจชุมชน</t>
  </si>
  <si>
    <t>สำนักงาน</t>
  </si>
  <si>
    <t>"</t>
  </si>
  <si>
    <t>ศูนย์เด็กฯหนองยาง</t>
  </si>
  <si>
    <t>ศูนย์เด็กฯซ่อมกอก</t>
  </si>
  <si>
    <t>ศูนย์เด็กฯท่าสำราญ</t>
  </si>
  <si>
    <t>ศูนย์เด็กฯวัดโพธิ์ศรี</t>
  </si>
  <si>
    <t>ศูนย์เด็กฯวัดบุญเพ็งฯ</t>
  </si>
  <si>
    <t>ศูนย์เด็กฯซาง</t>
  </si>
  <si>
    <t>ห้องเก็บพัสดุ</t>
  </si>
  <si>
    <t>ม.10</t>
  </si>
  <si>
    <t>ม.1</t>
  </si>
  <si>
    <t>ม.2,ม.6</t>
  </si>
  <si>
    <t>ม.5</t>
  </si>
  <si>
    <t>ม.7</t>
  </si>
  <si>
    <t>ม.12</t>
  </si>
  <si>
    <t>ม.6</t>
  </si>
  <si>
    <t>ม.3</t>
  </si>
  <si>
    <t>ม.9</t>
  </si>
  <si>
    <t>ม.4</t>
  </si>
  <si>
    <t>ม.2</t>
  </si>
  <si>
    <t>ม.13</t>
  </si>
  <si>
    <t>005-53-0001</t>
  </si>
  <si>
    <t>ห้องประชุม</t>
  </si>
  <si>
    <t>สี่แยกบ้านโนนสง่า</t>
  </si>
  <si>
    <t>หน้าอาคารสำนักงาน</t>
  </si>
  <si>
    <t>หน้าสำนักงาน</t>
  </si>
  <si>
    <t>ศูนย์เด็กฯวัดศรีสุมัง</t>
  </si>
  <si>
    <t>ตู้ทึบ 2 บานปิด</t>
  </si>
  <si>
    <t>ตู้ 4 ลิ้นชัก</t>
  </si>
  <si>
    <t>ตู้ 15 ลิ้นชัก</t>
  </si>
  <si>
    <t>ตู้ 2 บานกระจกเลื่อน</t>
  </si>
  <si>
    <t>ชนิดตั้งโต๊ะ</t>
  </si>
  <si>
    <t>ชนิดพกพา</t>
  </si>
  <si>
    <t>ศูนย์เด็กฯ</t>
  </si>
  <si>
    <t>ศาลากลางน้ำ</t>
  </si>
  <si>
    <t>ปรับปรุงต่อเติมอาคารศูนย์เด็ก ม.5</t>
  </si>
  <si>
    <t>198-57-001</t>
  </si>
  <si>
    <t>รั้วรอบอาคารศูนย์เด็ก ม.5</t>
  </si>
  <si>
    <t>277-57-001</t>
  </si>
  <si>
    <t>ศูนย์เด็ก ม.5</t>
  </si>
  <si>
    <t>011-57-002</t>
  </si>
  <si>
    <t>011-57-003</t>
  </si>
  <si>
    <t>011-57-004</t>
  </si>
  <si>
    <t>ม.2,12</t>
  </si>
  <si>
    <t>277-58-001</t>
  </si>
  <si>
    <t>กุดซาง</t>
  </si>
  <si>
    <t>อาคารศูนย์พัฒนาเด็กเล็ก</t>
  </si>
  <si>
    <t>ศูนย์บริการประชาชน</t>
  </si>
  <si>
    <t>019-58-001</t>
  </si>
  <si>
    <t>020-58-001</t>
  </si>
  <si>
    <t>011-57-005</t>
  </si>
  <si>
    <t>รั้วรอบบ่อประปา ม.1</t>
  </si>
  <si>
    <t>ม.3,11</t>
  </si>
  <si>
    <t>อาคารศูนย์ถ่ายเทคโนโลยี</t>
  </si>
  <si>
    <t>021-58-001</t>
  </si>
  <si>
    <t>ครุภัณฑ์ยานพาหนะและขนส่ง</t>
  </si>
  <si>
    <t>รถบรรทุกดีเซล(แค๊บ)</t>
  </si>
  <si>
    <t>002-42-0001</t>
  </si>
  <si>
    <t>สำนักปลัด</t>
  </si>
  <si>
    <t>โต๊ะเรียนพร้อมเก้าอี้เด็ก</t>
  </si>
  <si>
    <t>400-52-001-4</t>
  </si>
  <si>
    <t>ศูนย์ฯซาง</t>
  </si>
  <si>
    <t>400-52-005-8</t>
  </si>
  <si>
    <t>ศูนย์ฯวัดบุญเพ็ง</t>
  </si>
  <si>
    <t>400-52-009-12</t>
  </si>
  <si>
    <t>ศุนย์ฯวัดศรีสุมังค์</t>
  </si>
  <si>
    <t>400-52-013-16</t>
  </si>
  <si>
    <t>ศุนย์ฯท่าสำราญ</t>
  </si>
  <si>
    <t>400-52-017-20</t>
  </si>
  <si>
    <t>ศูนย์ฯซ่อมกอก</t>
  </si>
  <si>
    <t>400-52-021-24</t>
  </si>
  <si>
    <t>ศูนย์ฯวัดโพธิ์ศรี</t>
  </si>
  <si>
    <t>400-52-025-28</t>
  </si>
  <si>
    <t>ศูนย์ฯหนองยาง</t>
  </si>
  <si>
    <t>400-52-029-30</t>
  </si>
  <si>
    <t>400-52-031</t>
  </si>
  <si>
    <t>400-52-032-37</t>
  </si>
  <si>
    <t>400-52-041-42</t>
  </si>
  <si>
    <t>ศูนย์ฯวัดบุญพ็งฯ</t>
  </si>
  <si>
    <t>400-52-043-44</t>
  </si>
  <si>
    <t>406-52-001</t>
  </si>
  <si>
    <t>406-52-002</t>
  </si>
  <si>
    <t>406-52-003</t>
  </si>
  <si>
    <t>ศูนย์ฯวัดศรีสุมังค์</t>
  </si>
  <si>
    <t>406-52-004</t>
  </si>
  <si>
    <t>ศูนย์ฯท่าสำราญ</t>
  </si>
  <si>
    <t>406-52-005</t>
  </si>
  <si>
    <t>406-52-006</t>
  </si>
  <si>
    <t>ศูนย์ฯวัดโพธิ์ศรีฯ</t>
  </si>
  <si>
    <t>406-52-007</t>
  </si>
  <si>
    <t>406-52-008</t>
  </si>
  <si>
    <t>406-52-009</t>
  </si>
  <si>
    <t>406-52-011</t>
  </si>
  <si>
    <t>301/2557</t>
  </si>
  <si>
    <t>406-58-001</t>
  </si>
  <si>
    <t>406-58-002</t>
  </si>
  <si>
    <t>416-58-001</t>
  </si>
  <si>
    <t>416-58-002</t>
  </si>
  <si>
    <t>416-58-003</t>
  </si>
  <si>
    <t>416-58-004</t>
  </si>
  <si>
    <t>600-58-001</t>
  </si>
  <si>
    <t>600-58-002</t>
  </si>
  <si>
    <t>600-58-003</t>
  </si>
  <si>
    <t>1-200/2558</t>
  </si>
  <si>
    <t>พลาสติก</t>
  </si>
  <si>
    <t>401-58-001</t>
  </si>
  <si>
    <t>401-58-002</t>
  </si>
  <si>
    <t>401-58-003</t>
  </si>
  <si>
    <t>401-58-004</t>
  </si>
  <si>
    <t>401-58-005</t>
  </si>
  <si>
    <t>401-58-006</t>
  </si>
  <si>
    <t>400-58-001</t>
  </si>
  <si>
    <t>400-58-002</t>
  </si>
  <si>
    <t>055-58-001</t>
  </si>
  <si>
    <t>055-58-002</t>
  </si>
  <si>
    <t>เลื่อยยนต์</t>
  </si>
  <si>
    <t>068-58-001</t>
  </si>
  <si>
    <t>เครื่องสกัดคอนกรีต</t>
  </si>
  <si>
    <t>092-58-001</t>
  </si>
  <si>
    <t xml:space="preserve">     จ.  ครุภัณฑ์โฆษณาและเผยแพร่</t>
  </si>
  <si>
    <t xml:space="preserve">     ฉ.  ครุภัณฑ์งานบ้านงานครัว</t>
  </si>
  <si>
    <t xml:space="preserve">     ช.  ครุภัณฑ์ไฟฟ้าและวิทยุ</t>
  </si>
  <si>
    <t xml:space="preserve">     ซ.  ครุภัณฑ์ศูนย์พัฒนาเด็กเล็ก</t>
  </si>
  <si>
    <t xml:space="preserve">     ฌ.  ครุภัณฑ์อื่น ๆ </t>
  </si>
  <si>
    <t>เงินประโยชน์ตอบแทนอื่นเป็นกรณีพิเศษอันมีลักษณะเป็นเงินรางวัล</t>
  </si>
  <si>
    <t>ค่าจัดซื้อคอมพิวเตอร์แบบพกพา</t>
  </si>
  <si>
    <t>ค่าจัดซื้อคอมพิวเตอร์แบบตั้งโต๊ะ</t>
  </si>
  <si>
    <t>ปรับปรุงซ่อมแซมถนนลูกรัง  บ้านท่าสำราญ  หมู่  2</t>
  </si>
  <si>
    <t>ลูกหนี้เงินยืมเงินสะสม</t>
  </si>
  <si>
    <t>รายจ่ายค้างจ่าย (หมายเหตุ 4)</t>
  </si>
  <si>
    <t>ณ วันที่ 30 กันยายน 2559</t>
  </si>
  <si>
    <t>รายได้จากรัฐบาลค้างรับ</t>
  </si>
  <si>
    <t>รายงานประกอบเงินรับฝากรอคืนจังหวัด</t>
  </si>
  <si>
    <t>เทศบาลตำบลซาง  อำเภอเซกา   จังหวัดบึงกาฬ</t>
  </si>
  <si>
    <t>ณ  วันที่  30   กันยายน  2559</t>
  </si>
  <si>
    <t>เงินอุดหนุนเฉพาะกิจเบี้ยยังชีพผู้สูงอายุ</t>
  </si>
  <si>
    <t>เงินสวัสดิการเงินช่วยเหลือการศึกษาบุตร</t>
  </si>
  <si>
    <t>รายงานประกอบเงินรับฝากอื่นๆ</t>
  </si>
  <si>
    <t>เงินโครงกันป้องกันปราบปรามยาเสพติด</t>
  </si>
  <si>
    <t>หมายเหตุ 3.2</t>
  </si>
  <si>
    <t>หมายเหตุ 3.1</t>
  </si>
  <si>
    <t>เงินรับฝากอื่นๆ(หมายเหตุ 3.2)</t>
  </si>
  <si>
    <t>เงินรับฝากเงินรอคืนจังหวัด(หมายเหตุ 3.1)</t>
  </si>
  <si>
    <t>ปีงบประมาณ 2559</t>
  </si>
  <si>
    <t>ค่าจ้างเหมาบริการงานกองการศึกษา</t>
  </si>
  <si>
    <t>ค่าจ้างเหมาบริการงานกองสาธารณสุข</t>
  </si>
  <si>
    <t>กองสาธารณสุข</t>
  </si>
  <si>
    <t>ค่าจ้างเหมาปรับปรุงซ่อมแซมห้องน้ำสำนักงาน</t>
  </si>
  <si>
    <t>ค่าจัดซื้อวัสดุสารกรองน้ำ</t>
  </si>
  <si>
    <t>ค่าจ้างเหมาบริการจดมิเตอร์และเก็บค่าน้ำประปา/ผลิตน้ำประปา</t>
  </si>
  <si>
    <t>โครงการก่อสร้างขยายไหล่ถนน คสล.หมู่ 3,11</t>
  </si>
  <si>
    <t>โครงการก่อสร้างถนน คสล.สายเลียบกุดซาง</t>
  </si>
  <si>
    <t>โครงการปรับปรุงซ่อมแซมอาคารศูนย์ถ่ายทอดเทคโนโลยี</t>
  </si>
  <si>
    <t>โครงการปรับปรุงซ่อมแซมทางเดิน-ทางเท้าและรางระบายน้ำ</t>
  </si>
  <si>
    <t>โครงการปรับเกรดซ่อมแซมถนนลูกรังภายในตำบล</t>
  </si>
  <si>
    <t>เงินสะสม ๑ ตุลาคม 2558</t>
  </si>
  <si>
    <t>เงินสะสม 30 กันยายน 2559</t>
  </si>
  <si>
    <t>เงินสะสม 30 กันยายน 2559  ประกอบด้วย</t>
  </si>
  <si>
    <t>ในปีงบประมาณ 2559 ได้รับอนุมัติให้จ่ายขาดสะสม จำนวน 232,763.-  บาท</t>
  </si>
  <si>
    <t xml:space="preserve">และได้เบิกจ่ายในปีงบประมาณ 2559 จำนวน   232,763.-   บาท  </t>
  </si>
  <si>
    <t>รายงานยอดเงินสะสมที่นำไปใช้คงเหลือ ณ  วันที่ 30 กันยายน 2559</t>
  </si>
  <si>
    <t>ยอดเงินสะสมที่นำไปใช้คงเหลือ ณ วันที่ ๓๐ กันยายน ๒๕๕9</t>
  </si>
  <si>
    <t>ยอดเงินสะสม  ณ  วันที่ ๓๐  กันยายน  ๒๕๕9</t>
  </si>
  <si>
    <t>ยอดเงินสดและเงินฝากธนาคาร ณ วันที่ ๓๐  กันยายน ๒๕๕9</t>
  </si>
  <si>
    <t>จ่ายขาดเงินสะสม</t>
  </si>
  <si>
    <t>รายละเอียดประกอบงบทรัพย์สิน  ปี 2559</t>
  </si>
  <si>
    <t>420-59-001</t>
  </si>
  <si>
    <t>ล้อวัดระยะ</t>
  </si>
  <si>
    <t>077-59-001</t>
  </si>
  <si>
    <t>ทรัพย์สินตามงบทรัพย์สิน(หมายเหตุ 1 )</t>
  </si>
  <si>
    <t>ตั้งแต่วันที่  1 ตุลาคม 2558 ถึง 30 กันยายน 2559</t>
  </si>
  <si>
    <t>ค่าจัดซื้อตู้ทึบ 2 บานปิด</t>
  </si>
  <si>
    <t>ค่าจัดซื้อเต็นท์  4*8  เมตร</t>
  </si>
  <si>
    <t>ค่าจัดซื้อเครื่องปริ้นเตอร์เลเชอร์ชนิด  Inkjet(A3)</t>
  </si>
  <si>
    <t>ค่าจัดซื้อเครื่องปรับอากาศ</t>
  </si>
  <si>
    <t xml:space="preserve">ค่าจัดซื้อเก้าอี้พลาสติก </t>
  </si>
  <si>
    <t>ค่าจัดซื้อเก้าอี้ล้อหมุนปรับระดับ</t>
  </si>
  <si>
    <t>ค่าจัดซื้อเครื่องสูบน้ำแบบซัมเมิส ขนาด 3 เฟส 3 แรง</t>
  </si>
  <si>
    <t>ค่าจัดซื้อเครื่องสูบน้ำแบบซัมเมิส ขนาด 1.5 แรง</t>
  </si>
  <si>
    <t xml:space="preserve"> ค่าวัสดุอุปกรณ์ซ่อมแซมฯ  103,195  บาท)</t>
  </si>
  <si>
    <t>ค่าบำรุงรักษาและปรับปรุงครุภัณฑ์   (ค่าซ่อมแซมรถยนต์ส่วนกลาง 46,080 บาท</t>
  </si>
  <si>
    <t>ก่อสร้างถนนคอนกรีตเสริมเหล็ก บ้านท่าสำราญ  หมู่  2</t>
  </si>
  <si>
    <t>ก่อสร้างถนนคอนกรีตเสริมเหล็ก บ้านซางใต้  หมู่ 9</t>
  </si>
  <si>
    <t>ก่อสร้างถนนคอนกรีตเสริมเหล็ก บ้านสันกำแพง  หมู่ 7</t>
  </si>
  <si>
    <t>ก่อสร้างขยายไหล่ถนนคอนกรีตเสริมเหล็ก บ้านโคกบริการ  หมู่ 4</t>
  </si>
  <si>
    <t>ปรับปรุงซ่อมแซมถนนลูกรัง  บ้านซ่อมกอก  หมู่  3</t>
  </si>
  <si>
    <t>ปรับปรุงซ่อมแซมถนนลูกรัง  บ้านสันกำแพง หมู่  7</t>
  </si>
  <si>
    <t>ปรับปรุงซ่อมแซมถนนลูกรัง  บ้านซ่อมกอกเหนือ  หมู่  11</t>
  </si>
  <si>
    <t>ปรับปรุงซ่อมแซมถนนลูกรัง  บ้านดงสาร  หมู่  6</t>
  </si>
  <si>
    <t>ปรับปรุงขอบคันดินสายดงฮ่างข้าว  ม.9</t>
  </si>
  <si>
    <t>ก่อสร้างลานคอนกรีตเสริมเหล็ก บ้านซางเหนือ  หมู่  13</t>
  </si>
  <si>
    <t>ก่อสร้างลานคอนกรีตเสริมเหล็ก บ้านท่าเรือ หมู่  8</t>
  </si>
  <si>
    <t>ก่อสร้างลานคอนกรีตเสริมเหล็ก หน้าศูนย์เด็กบ้านซ่อมกอก</t>
  </si>
  <si>
    <t>ปรับปรุงอาคาร ศูนย์เด็กเล็กบ้านซ่อมกอก</t>
  </si>
  <si>
    <t>ก่อสร้างถนนดินดงฮ่างข้าว</t>
  </si>
  <si>
    <t>ก่อสร้างเวทีแสดงถาวร ในศูนย์บริการประชาชน</t>
  </si>
  <si>
    <t>ปรับปรุงซ่อมแซมถนนลูกรัง  บ้านซางใต้   หมู่  9</t>
  </si>
  <si>
    <t>ก่อสร้างถนนคอนกรีตเสริมเหล็ก  สายข้างวัด บ้านท่าสำราญ  หมู่  2</t>
  </si>
  <si>
    <t>ก่อสร้างรางระบายน้ำแบบแรงดึง  ม.11</t>
  </si>
  <si>
    <t>ก่อสร้างรางระบายน้ำแบบแรงดึง  ม.12</t>
  </si>
  <si>
    <t>ก่อสร้างเส้นทางลาดสำหรับผู้พิการในสำนักงาน</t>
  </si>
  <si>
    <t>ค่าปรับปรุงซ่อมแซมถนนลูกรัง ถนนคอนกรีตเสริมเหล็ก ซ่อมรางระบายน้ำ ฯลฯ</t>
  </si>
  <si>
    <t>(ค่าซ่อมแซมถนนลูกรัง,ถนน คสล. ในตำบล  228,600  บาท ค่าซ่อม,วางท่อ</t>
  </si>
  <si>
    <t>ก่อสร้างขยายไหล่ถนนคอนกรีตเสริมเหล็ก   หมู่ 3,11</t>
  </si>
  <si>
    <t>ปรับปรุงซ่อมแซมทางเดินทางเท้าและรางระบายน้ำ</t>
  </si>
  <si>
    <t>ปรับปรุงซ่อมแซมอาคารศูนย์ถ่ายทอดเทคโนโลยีการเกษตร</t>
  </si>
  <si>
    <t>ปรับเกรดซ่อมแซมถนนลูกรังภายในตำบล</t>
  </si>
  <si>
    <t>ก่อสร้างถนนคอนกรีตเสริมเหล็ก สายเลียบกุดซาง</t>
  </si>
  <si>
    <t>รางระบายน้ำภยในตำบล  110,300 บาท  ค่าซ่อมแซมศูนย์เด็กฯ  98,916 บาท)</t>
  </si>
  <si>
    <t>416-59-003</t>
  </si>
  <si>
    <t>600-59-001</t>
  </si>
  <si>
    <t>400-52-038-40</t>
  </si>
  <si>
    <t>406-52-010</t>
  </si>
  <si>
    <t xml:space="preserve"> ที่ตั้งสำนักงาน  ม.10</t>
  </si>
  <si>
    <t>416-54-0001</t>
  </si>
  <si>
    <t>600-54-0001</t>
  </si>
  <si>
    <t>เครื่องสำรองไฟ</t>
  </si>
  <si>
    <t>466-52-0001</t>
  </si>
  <si>
    <t>501/2555</t>
  </si>
  <si>
    <t>432-57-001-6</t>
  </si>
  <si>
    <t>401-48-0006</t>
  </si>
  <si>
    <t>401-48-0007</t>
  </si>
  <si>
    <t>401-51-0001</t>
  </si>
  <si>
    <t>401-51-0004</t>
  </si>
  <si>
    <t>401-54-0001</t>
  </si>
  <si>
    <t>401-54-0002</t>
  </si>
  <si>
    <t>เครื่องหาพิกัด</t>
  </si>
  <si>
    <t>092-51-001</t>
  </si>
  <si>
    <t>055-56-001</t>
  </si>
  <si>
    <t>055-56-002</t>
  </si>
  <si>
    <t>055-56-003</t>
  </si>
  <si>
    <t>055-56-004</t>
  </si>
  <si>
    <t>เข็มขัดนิรภัย</t>
  </si>
  <si>
    <t>089-51-0001-2</t>
  </si>
  <si>
    <t>452-54-0002</t>
  </si>
  <si>
    <t>กล้องวีดีโอ</t>
  </si>
  <si>
    <t>454-51-0001</t>
  </si>
  <si>
    <t>กองสวัสดิการ</t>
  </si>
  <si>
    <t>วิทยุสื่อสารชนิดประจำ</t>
  </si>
  <si>
    <t>461-48-0001</t>
  </si>
  <si>
    <t>จำหน่ายออก จำนวน 18 ตัว</t>
  </si>
  <si>
    <t>เก้าอี้หมุนพนักพิงหลัง</t>
  </si>
  <si>
    <t>101-102/57</t>
  </si>
  <si>
    <t>103-104/57</t>
  </si>
  <si>
    <t>406-59-001</t>
  </si>
  <si>
    <t>406-59-002</t>
  </si>
  <si>
    <t>406-59-003</t>
  </si>
  <si>
    <t>406-59-004</t>
  </si>
  <si>
    <t>406-59-005</t>
  </si>
  <si>
    <t>406-59-006</t>
  </si>
  <si>
    <t>406-59-007</t>
  </si>
  <si>
    <t>406-59-008</t>
  </si>
  <si>
    <t>478-59-001</t>
  </si>
  <si>
    <t>478-59-002</t>
  </si>
  <si>
    <t>416-59-001</t>
  </si>
  <si>
    <t>416-59-002</t>
  </si>
  <si>
    <t>กองสวัสดิการฯ</t>
  </si>
  <si>
    <t>401-59-1-200</t>
  </si>
  <si>
    <t>401-59-002</t>
  </si>
  <si>
    <t>ปรับระดับได้</t>
  </si>
  <si>
    <t>401-59-003</t>
  </si>
  <si>
    <t>055-59-001</t>
  </si>
  <si>
    <t>055-59-002</t>
  </si>
  <si>
    <t>055-59-003</t>
  </si>
  <si>
    <t>055-59-004</t>
  </si>
  <si>
    <t>หมายเหตุ 5</t>
  </si>
  <si>
    <t>เงินสะสม (หมายเหตุ 5 )</t>
  </si>
  <si>
    <t>หมายเหตุ 3.2.1</t>
  </si>
  <si>
    <t>เงินรับฝากอื่นๆรอการปรับปรุง(3.2.1)</t>
  </si>
  <si>
    <t>เงินประกันสังคม</t>
  </si>
  <si>
    <t>เงินเดือนครู</t>
  </si>
  <si>
    <t>เงินเดือนผดด.</t>
  </si>
  <si>
    <t>เงินค่าวัสดุ</t>
  </si>
  <si>
    <t>เงินค่าพาหนะ</t>
  </si>
  <si>
    <t>เงินทุนการศึกษา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</si>
</sst>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\(#,##0.00_);\(#,##0.00\)"/>
  </numFmts>
  <fonts count="36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u/>
      <sz val="16"/>
      <name val="TH SarabunIT๙"/>
      <family val="2"/>
    </font>
    <font>
      <sz val="12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sz val="15"/>
      <name val="TH SarabunIT๙"/>
      <family val="2"/>
    </font>
    <font>
      <b/>
      <u val="double"/>
      <sz val="15"/>
      <name val="TH SarabunIT๙"/>
      <family val="2"/>
    </font>
    <font>
      <sz val="16"/>
      <name val="Angsana News"/>
      <family val="1"/>
    </font>
    <font>
      <b/>
      <u/>
      <sz val="15"/>
      <name val="TH SarabunIT๙"/>
      <family val="2"/>
    </font>
    <font>
      <sz val="11"/>
      <name val="TH SarabunIT๙"/>
      <family val="2"/>
    </font>
    <font>
      <u/>
      <sz val="16"/>
      <name val="TH SarabunIT๙"/>
      <family val="2"/>
    </font>
    <font>
      <sz val="11"/>
      <color indexed="8"/>
      <name val="TH SarabunIT๙"/>
      <family val="2"/>
    </font>
    <font>
      <sz val="12"/>
      <color indexed="8"/>
      <name val="TH SarabunIT๙"/>
      <family val="2"/>
    </font>
    <font>
      <b/>
      <sz val="12"/>
      <color indexed="8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color rgb="FFFF0000"/>
      <name val="TH SarabunIT๙"/>
      <family val="2"/>
    </font>
    <font>
      <b/>
      <sz val="15"/>
      <color rgb="FFFF0000"/>
      <name val="TH SarabunIT๙"/>
      <family val="2"/>
    </font>
    <font>
      <b/>
      <sz val="16"/>
      <color theme="1"/>
      <name val="TH SarabunIT๙"/>
      <family val="2"/>
    </font>
    <font>
      <sz val="10"/>
      <color indexed="8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u/>
      <sz val="14"/>
      <name val="TH SarabunIT๙"/>
      <family val="2"/>
    </font>
    <font>
      <sz val="12"/>
      <color theme="1"/>
      <name val="Tahoma"/>
      <family val="2"/>
      <charset val="222"/>
      <scheme val="minor"/>
    </font>
    <font>
      <b/>
      <u/>
      <sz val="12"/>
      <color indexed="8"/>
      <name val="TH SarabunIT๙"/>
      <family val="2"/>
    </font>
    <font>
      <b/>
      <u val="double"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17" fillId="0" borderId="0"/>
  </cellStyleXfs>
  <cellXfs count="375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43" fontId="7" fillId="0" borderId="1" xfId="6" applyFont="1" applyBorder="1" applyAlignment="1">
      <alignment horizontal="center"/>
    </xf>
    <xf numFmtId="43" fontId="7" fillId="0" borderId="0" xfId="6" applyFont="1" applyBorder="1" applyAlignment="1">
      <alignment horizontal="center"/>
    </xf>
    <xf numFmtId="43" fontId="7" fillId="0" borderId="0" xfId="6" applyFont="1" applyAlignment="1">
      <alignment horizontal="center"/>
    </xf>
    <xf numFmtId="0" fontId="7" fillId="0" borderId="0" xfId="0" applyFont="1" applyAlignment="1">
      <alignment horizontal="center" vertical="center"/>
    </xf>
    <xf numFmtId="43" fontId="7" fillId="0" borderId="2" xfId="6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6" applyFont="1" applyBorder="1" applyAlignment="1">
      <alignment horizontal="center"/>
    </xf>
    <xf numFmtId="0" fontId="6" fillId="0" borderId="5" xfId="0" applyFont="1" applyBorder="1"/>
    <xf numFmtId="43" fontId="6" fillId="0" borderId="6" xfId="6" applyFont="1" applyBorder="1" applyAlignment="1">
      <alignment horizontal="center" shrinkToFit="1"/>
    </xf>
    <xf numFmtId="43" fontId="6" fillId="0" borderId="7" xfId="6" applyFont="1" applyBorder="1"/>
    <xf numFmtId="43" fontId="6" fillId="0" borderId="8" xfId="6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43" fontId="6" fillId="0" borderId="11" xfId="6" applyFont="1" applyBorder="1" applyAlignment="1">
      <alignment horizontal="center" shrinkToFit="1"/>
    </xf>
    <xf numFmtId="43" fontId="6" fillId="0" borderId="9" xfId="6" applyFont="1" applyBorder="1"/>
    <xf numFmtId="43" fontId="6" fillId="0" borderId="12" xfId="6" applyFont="1" applyBorder="1"/>
    <xf numFmtId="59" fontId="6" fillId="0" borderId="10" xfId="0" applyNumberFormat="1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6" fillId="0" borderId="10" xfId="0" applyFont="1" applyBorder="1" applyAlignment="1">
      <alignment shrinkToFit="1"/>
    </xf>
    <xf numFmtId="0" fontId="7" fillId="0" borderId="11" xfId="0" applyFont="1" applyBorder="1" applyAlignment="1">
      <alignment shrinkToFit="1"/>
    </xf>
    <xf numFmtId="43" fontId="7" fillId="0" borderId="9" xfId="6" applyFont="1" applyBorder="1"/>
    <xf numFmtId="0" fontId="6" fillId="0" borderId="8" xfId="0" applyFont="1" applyBorder="1"/>
    <xf numFmtId="43" fontId="6" fillId="0" borderId="0" xfId="6" applyFont="1" applyBorder="1"/>
    <xf numFmtId="0" fontId="7" fillId="0" borderId="0" xfId="0" applyFont="1"/>
    <xf numFmtId="43" fontId="7" fillId="0" borderId="4" xfId="6" applyFont="1" applyBorder="1"/>
    <xf numFmtId="0" fontId="6" fillId="0" borderId="0" xfId="0" applyFont="1" applyBorder="1"/>
    <xf numFmtId="43" fontId="7" fillId="0" borderId="1" xfId="6" applyFont="1" applyBorder="1"/>
    <xf numFmtId="43" fontId="7" fillId="0" borderId="0" xfId="6" applyFont="1" applyBorder="1"/>
    <xf numFmtId="0" fontId="9" fillId="0" borderId="0" xfId="0" applyFont="1" applyFill="1" applyBorder="1" applyAlignment="1"/>
    <xf numFmtId="0" fontId="1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left"/>
    </xf>
    <xf numFmtId="43" fontId="6" fillId="0" borderId="0" xfId="1" applyFont="1" applyFill="1" applyBorder="1"/>
    <xf numFmtId="43" fontId="25" fillId="0" borderId="0" xfId="1" applyFont="1" applyBorder="1"/>
    <xf numFmtId="0" fontId="11" fillId="0" borderId="0" xfId="0" applyFont="1" applyFill="1" applyBorder="1" applyAlignment="1">
      <alignment horizontal="left"/>
    </xf>
    <xf numFmtId="43" fontId="25" fillId="0" borderId="0" xfId="1" applyNumberFormat="1" applyFont="1" applyBorder="1"/>
    <xf numFmtId="62" fontId="6" fillId="0" borderId="0" xfId="0" applyNumberFormat="1" applyFont="1" applyBorder="1"/>
    <xf numFmtId="0" fontId="12" fillId="0" borderId="0" xfId="0" applyFont="1" applyFill="1" applyBorder="1" applyAlignment="1">
      <alignment horizontal="left"/>
    </xf>
    <xf numFmtId="43" fontId="6" fillId="0" borderId="2" xfId="1" applyFont="1" applyBorder="1"/>
    <xf numFmtId="0" fontId="6" fillId="0" borderId="0" xfId="0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6" fillId="0" borderId="2" xfId="1" applyFont="1" applyFill="1" applyBorder="1"/>
    <xf numFmtId="0" fontId="7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43" fontId="7" fillId="0" borderId="0" xfId="1" applyFont="1" applyFill="1" applyBorder="1"/>
    <xf numFmtId="62" fontId="6" fillId="0" borderId="13" xfId="0" applyNumberFormat="1" applyFont="1" applyBorder="1"/>
    <xf numFmtId="4" fontId="7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43" fontId="15" fillId="0" borderId="0" xfId="1" applyFont="1" applyFill="1" applyBorder="1"/>
    <xf numFmtId="0" fontId="16" fillId="0" borderId="0" xfId="0" applyFont="1" applyFill="1" applyBorder="1" applyAlignment="1">
      <alignment horizontal="left"/>
    </xf>
    <xf numFmtId="43" fontId="15" fillId="0" borderId="0" xfId="1" applyFont="1" applyFill="1" applyBorder="1" applyAlignment="1">
      <alignment horizontal="left"/>
    </xf>
    <xf numFmtId="0" fontId="15" fillId="0" borderId="0" xfId="0" applyFont="1" applyFill="1" applyBorder="1"/>
    <xf numFmtId="49" fontId="15" fillId="0" borderId="0" xfId="0" applyNumberFormat="1" applyFont="1" applyFill="1" applyBorder="1" applyAlignment="1">
      <alignment horizontal="right"/>
    </xf>
    <xf numFmtId="43" fontId="6" fillId="0" borderId="0" xfId="0" applyNumberFormat="1" applyFont="1" applyFill="1" applyBorder="1"/>
    <xf numFmtId="62" fontId="6" fillId="0" borderId="14" xfId="0" applyNumberFormat="1" applyFont="1" applyBorder="1"/>
    <xf numFmtId="43" fontId="13" fillId="0" borderId="0" xfId="1" applyFont="1" applyFill="1" applyBorder="1" applyAlignment="1">
      <alignment horizontal="left"/>
    </xf>
    <xf numFmtId="0" fontId="15" fillId="0" borderId="0" xfId="0" applyFont="1" applyFill="1" applyBorder="1" applyAlignment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/>
    <xf numFmtId="43" fontId="26" fillId="0" borderId="0" xfId="1" applyFont="1" applyFill="1" applyBorder="1"/>
    <xf numFmtId="43" fontId="27" fillId="0" borderId="0" xfId="1" applyFont="1" applyFill="1" applyBorder="1"/>
    <xf numFmtId="43" fontId="27" fillId="0" borderId="0" xfId="1" applyFont="1" applyFill="1" applyBorder="1" applyAlignment="1">
      <alignment horizontal="center"/>
    </xf>
    <xf numFmtId="4" fontId="6" fillId="0" borderId="0" xfId="0" applyNumberFormat="1" applyFont="1" applyFill="1" applyBorder="1"/>
    <xf numFmtId="0" fontId="8" fillId="0" borderId="0" xfId="15" applyFont="1" applyBorder="1" applyAlignment="1"/>
    <xf numFmtId="0" fontId="15" fillId="0" borderId="0" xfId="15" applyFont="1" applyBorder="1" applyAlignment="1"/>
    <xf numFmtId="0" fontId="6" fillId="0" borderId="0" xfId="0" applyFont="1" applyFill="1" applyBorder="1" applyAlignment="1">
      <alignment horizontal="left"/>
    </xf>
    <xf numFmtId="0" fontId="25" fillId="0" borderId="0" xfId="0" applyFont="1"/>
    <xf numFmtId="62" fontId="6" fillId="0" borderId="6" xfId="0" applyNumberFormat="1" applyFont="1" applyBorder="1" applyAlignment="1"/>
    <xf numFmtId="62" fontId="6" fillId="0" borderId="11" xfId="0" applyNumberFormat="1" applyFont="1" applyBorder="1" applyAlignment="1"/>
    <xf numFmtId="62" fontId="7" fillId="0" borderId="15" xfId="0" applyNumberFormat="1" applyFont="1" applyBorder="1" applyAlignment="1"/>
    <xf numFmtId="43" fontId="7" fillId="0" borderId="0" xfId="6" applyFont="1" applyBorder="1" applyAlignment="1"/>
    <xf numFmtId="43" fontId="7" fillId="0" borderId="0" xfId="6" applyFont="1" applyAlignment="1"/>
    <xf numFmtId="0" fontId="6" fillId="0" borderId="0" xfId="0" applyFont="1" applyBorder="1" applyAlignment="1">
      <alignment horizontal="center"/>
    </xf>
    <xf numFmtId="0" fontId="25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87" fontId="25" fillId="0" borderId="9" xfId="1" applyNumberFormat="1" applyFont="1" applyBorder="1"/>
    <xf numFmtId="0" fontId="25" fillId="0" borderId="9" xfId="0" applyFont="1" applyBorder="1"/>
    <xf numFmtId="0" fontId="25" fillId="0" borderId="3" xfId="0" applyFont="1" applyBorder="1"/>
    <xf numFmtId="0" fontId="28" fillId="0" borderId="17" xfId="0" applyFont="1" applyBorder="1" applyAlignment="1">
      <alignment horizontal="center"/>
    </xf>
    <xf numFmtId="187" fontId="28" fillId="0" borderId="18" xfId="1" applyNumberFormat="1" applyFont="1" applyBorder="1"/>
    <xf numFmtId="59" fontId="6" fillId="0" borderId="10" xfId="16" applyNumberFormat="1" applyFont="1" applyBorder="1" applyAlignment="1">
      <alignment horizontal="center"/>
    </xf>
    <xf numFmtId="43" fontId="6" fillId="0" borderId="19" xfId="6" applyFont="1" applyBorder="1" applyAlignment="1">
      <alignment horizontal="center" shrinkToFit="1"/>
    </xf>
    <xf numFmtId="0" fontId="6" fillId="0" borderId="9" xfId="0" applyFont="1" applyBorder="1"/>
    <xf numFmtId="0" fontId="6" fillId="0" borderId="16" xfId="0" applyFont="1" applyBorder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43" fontId="13" fillId="0" borderId="0" xfId="1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3" fillId="0" borderId="0" xfId="0" applyFont="1" applyFill="1" applyBorder="1"/>
    <xf numFmtId="43" fontId="13" fillId="0" borderId="0" xfId="1" applyFont="1" applyFill="1" applyBorder="1" applyAlignment="1">
      <alignment horizontal="center"/>
    </xf>
    <xf numFmtId="0" fontId="19" fillId="0" borderId="0" xfId="0" applyFont="1"/>
    <xf numFmtId="43" fontId="15" fillId="0" borderId="0" xfId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62" fontId="20" fillId="0" borderId="0" xfId="0" applyNumberFormat="1" applyFont="1" applyBorder="1"/>
    <xf numFmtId="43" fontId="13" fillId="0" borderId="14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14" applyFont="1" applyFill="1" applyBorder="1"/>
    <xf numFmtId="187" fontId="6" fillId="0" borderId="0" xfId="1" applyNumberFormat="1" applyFont="1" applyFill="1" applyBorder="1"/>
    <xf numFmtId="49" fontId="6" fillId="0" borderId="0" xfId="14" applyNumberFormat="1" applyFont="1" applyFill="1" applyBorder="1"/>
    <xf numFmtId="49" fontId="6" fillId="0" borderId="0" xfId="14" applyNumberFormat="1" applyFont="1" applyFill="1" applyBorder="1" applyAlignment="1">
      <alignment horizontal="center"/>
    </xf>
    <xf numFmtId="187" fontId="7" fillId="0" borderId="14" xfId="1" applyNumberFormat="1" applyFont="1" applyFill="1" applyBorder="1"/>
    <xf numFmtId="187" fontId="7" fillId="0" borderId="0" xfId="1" applyNumberFormat="1" applyFont="1" applyFill="1" applyBorder="1"/>
    <xf numFmtId="0" fontId="7" fillId="0" borderId="0" xfId="0" applyFont="1" applyBorder="1" applyAlignment="1">
      <alignment horizontal="left"/>
    </xf>
    <xf numFmtId="59" fontId="6" fillId="0" borderId="9" xfId="0" applyNumberFormat="1" applyFont="1" applyBorder="1" applyAlignment="1">
      <alignment horizontal="center"/>
    </xf>
    <xf numFmtId="43" fontId="6" fillId="0" borderId="9" xfId="1" applyFont="1" applyBorder="1"/>
    <xf numFmtId="43" fontId="6" fillId="0" borderId="0" xfId="8" applyFont="1"/>
    <xf numFmtId="43" fontId="6" fillId="0" borderId="0" xfId="8" applyFont="1" applyBorder="1"/>
    <xf numFmtId="43" fontId="25" fillId="0" borderId="0" xfId="0" applyNumberFormat="1" applyFont="1"/>
    <xf numFmtId="188" fontId="7" fillId="0" borderId="1" xfId="8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43" fontId="6" fillId="0" borderId="23" xfId="8" applyFont="1" applyBorder="1"/>
    <xf numFmtId="43" fontId="6" fillId="0" borderId="24" xfId="8" applyFont="1" applyBorder="1"/>
    <xf numFmtId="188" fontId="6" fillId="0" borderId="23" xfId="8" applyNumberFormat="1" applyFont="1" applyBorder="1"/>
    <xf numFmtId="0" fontId="6" fillId="0" borderId="23" xfId="0" applyFont="1" applyBorder="1"/>
    <xf numFmtId="43" fontId="6" fillId="0" borderId="23" xfId="8" applyNumberFormat="1" applyFont="1" applyBorder="1"/>
    <xf numFmtId="0" fontId="6" fillId="0" borderId="25" xfId="0" applyFont="1" applyBorder="1" applyAlignment="1">
      <alignment horizontal="left"/>
    </xf>
    <xf numFmtId="43" fontId="6" fillId="0" borderId="25" xfId="8" applyNumberFormat="1" applyFont="1" applyBorder="1"/>
    <xf numFmtId="0" fontId="6" fillId="0" borderId="18" xfId="0" applyFont="1" applyBorder="1"/>
    <xf numFmtId="43" fontId="6" fillId="0" borderId="18" xfId="8" applyNumberFormat="1" applyFont="1" applyBorder="1"/>
    <xf numFmtId="43" fontId="6" fillId="0" borderId="26" xfId="8" applyNumberFormat="1" applyFont="1" applyBorder="1"/>
    <xf numFmtId="188" fontId="6" fillId="0" borderId="18" xfId="8" applyNumberFormat="1" applyFont="1" applyBorder="1"/>
    <xf numFmtId="0" fontId="7" fillId="0" borderId="15" xfId="0" applyFont="1" applyBorder="1" applyAlignment="1">
      <alignment horizontal="center"/>
    </xf>
    <xf numFmtId="43" fontId="7" fillId="0" borderId="15" xfId="8" applyNumberFormat="1" applyFont="1" applyBorder="1"/>
    <xf numFmtId="43" fontId="7" fillId="0" borderId="27" xfId="8" applyNumberFormat="1" applyFont="1" applyBorder="1"/>
    <xf numFmtId="188" fontId="7" fillId="0" borderId="20" xfId="8" applyNumberFormat="1" applyFont="1" applyBorder="1" applyAlignment="1">
      <alignment horizontal="center"/>
    </xf>
    <xf numFmtId="188" fontId="7" fillId="0" borderId="18" xfId="8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1" fillId="0" borderId="20" xfId="0" applyFont="1" applyBorder="1"/>
    <xf numFmtId="188" fontId="6" fillId="0" borderId="20" xfId="8" applyNumberFormat="1" applyFont="1" applyBorder="1"/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88" fontId="6" fillId="0" borderId="0" xfId="8" applyNumberFormat="1" applyFont="1"/>
    <xf numFmtId="188" fontId="6" fillId="0" borderId="0" xfId="0" applyNumberFormat="1" applyFont="1" applyAlignment="1">
      <alignment horizontal="center"/>
    </xf>
    <xf numFmtId="188" fontId="6" fillId="0" borderId="0" xfId="0" applyNumberFormat="1" applyFont="1"/>
    <xf numFmtId="0" fontId="11" fillId="0" borderId="9" xfId="0" applyFont="1" applyBorder="1"/>
    <xf numFmtId="0" fontId="6" fillId="0" borderId="3" xfId="0" applyFont="1" applyBorder="1" applyAlignment="1"/>
    <xf numFmtId="0" fontId="6" fillId="0" borderId="1" xfId="0" applyFont="1" applyBorder="1" applyAlignment="1"/>
    <xf numFmtId="188" fontId="6" fillId="0" borderId="24" xfId="0" applyNumberFormat="1" applyFont="1" applyBorder="1" applyAlignment="1">
      <alignment horizontal="center"/>
    </xf>
    <xf numFmtId="188" fontId="6" fillId="0" borderId="28" xfId="0" applyNumberFormat="1" applyFont="1" applyBorder="1"/>
    <xf numFmtId="0" fontId="7" fillId="0" borderId="0" xfId="0" applyFont="1" applyAlignment="1"/>
    <xf numFmtId="43" fontId="28" fillId="0" borderId="14" xfId="0" applyNumberFormat="1" applyFont="1" applyBorder="1"/>
    <xf numFmtId="43" fontId="6" fillId="0" borderId="0" xfId="8" applyFont="1" applyAlignment="1">
      <alignment horizontal="center"/>
    </xf>
    <xf numFmtId="43" fontId="6" fillId="0" borderId="0" xfId="8" applyNumberFormat="1" applyFont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6" fillId="0" borderId="11" xfId="0" applyFont="1" applyBorder="1"/>
    <xf numFmtId="43" fontId="6" fillId="0" borderId="9" xfId="8" applyFont="1" applyBorder="1"/>
    <xf numFmtId="43" fontId="6" fillId="0" borderId="12" xfId="8" applyFont="1" applyBorder="1"/>
    <xf numFmtId="0" fontId="7" fillId="0" borderId="5" xfId="16" applyFont="1" applyBorder="1" applyAlignment="1">
      <alignment horizontal="left"/>
    </xf>
    <xf numFmtId="0" fontId="6" fillId="0" borderId="5" xfId="16" applyFont="1" applyBorder="1" applyAlignment="1">
      <alignment horizontal="left"/>
    </xf>
    <xf numFmtId="0" fontId="6" fillId="0" borderId="12" xfId="0" applyFont="1" applyBorder="1"/>
    <xf numFmtId="43" fontId="7" fillId="0" borderId="0" xfId="1" applyFont="1" applyFill="1" applyBorder="1" applyAlignment="1">
      <alignment horizontal="right"/>
    </xf>
    <xf numFmtId="43" fontId="6" fillId="0" borderId="10" xfId="1" applyFont="1" applyBorder="1" applyAlignment="1">
      <alignment horizontal="center"/>
    </xf>
    <xf numFmtId="43" fontId="6" fillId="0" borderId="11" xfId="1" applyFont="1" applyBorder="1"/>
    <xf numFmtId="43" fontId="6" fillId="0" borderId="12" xfId="1" applyFont="1" applyBorder="1"/>
    <xf numFmtId="43" fontId="6" fillId="0" borderId="12" xfId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43" fontId="7" fillId="0" borderId="11" xfId="1" applyFont="1" applyBorder="1"/>
    <xf numFmtId="43" fontId="7" fillId="0" borderId="9" xfId="1" applyFont="1" applyBorder="1"/>
    <xf numFmtId="43" fontId="6" fillId="0" borderId="16" xfId="1" applyFont="1" applyBorder="1"/>
    <xf numFmtId="43" fontId="6" fillId="0" borderId="19" xfId="1" applyFont="1" applyBorder="1"/>
    <xf numFmtId="43" fontId="7" fillId="0" borderId="29" xfId="1" applyFont="1" applyBorder="1" applyAlignment="1">
      <alignment horizontal="center"/>
    </xf>
    <xf numFmtId="43" fontId="7" fillId="0" borderId="30" xfId="1" applyFont="1" applyBorder="1"/>
    <xf numFmtId="43" fontId="7" fillId="0" borderId="16" xfId="1" applyFont="1" applyBorder="1"/>
    <xf numFmtId="43" fontId="7" fillId="0" borderId="31" xfId="1" applyFont="1" applyBorder="1"/>
    <xf numFmtId="43" fontId="7" fillId="0" borderId="32" xfId="1" applyFont="1" applyBorder="1"/>
    <xf numFmtId="43" fontId="6" fillId="0" borderId="32" xfId="1" applyFont="1" applyBorder="1" applyAlignment="1">
      <alignment horizontal="center"/>
    </xf>
    <xf numFmtId="43" fontId="6" fillId="0" borderId="33" xfId="1" applyFont="1" applyBorder="1"/>
    <xf numFmtId="0" fontId="25" fillId="0" borderId="18" xfId="0" applyFont="1" applyBorder="1"/>
    <xf numFmtId="0" fontId="8" fillId="0" borderId="0" xfId="0" applyFont="1"/>
    <xf numFmtId="188" fontId="22" fillId="0" borderId="1" xfId="8" applyNumberFormat="1" applyFont="1" applyBorder="1" applyAlignment="1">
      <alignment horizontal="center"/>
    </xf>
    <xf numFmtId="188" fontId="23" fillId="0" borderId="15" xfId="8" applyNumberFormat="1" applyFont="1" applyBorder="1"/>
    <xf numFmtId="0" fontId="22" fillId="0" borderId="1" xfId="0" applyFont="1" applyBorder="1" applyAlignment="1">
      <alignment horizontal="center"/>
    </xf>
    <xf numFmtId="188" fontId="22" fillId="0" borderId="1" xfId="8" applyNumberFormat="1" applyFont="1" applyBorder="1" applyAlignment="1">
      <alignment horizontal="right"/>
    </xf>
    <xf numFmtId="0" fontId="8" fillId="0" borderId="0" xfId="0" applyFont="1" applyBorder="1"/>
    <xf numFmtId="188" fontId="22" fillId="0" borderId="1" xfId="2" applyNumberFormat="1" applyFont="1" applyBorder="1" applyAlignment="1">
      <alignment horizontal="right"/>
    </xf>
    <xf numFmtId="188" fontId="22" fillId="0" borderId="20" xfId="8" applyNumberFormat="1" applyFont="1" applyBorder="1"/>
    <xf numFmtId="188" fontId="23" fillId="0" borderId="15" xfId="8" applyNumberFormat="1" applyFont="1" applyBorder="1" applyAlignment="1">
      <alignment horizontal="right"/>
    </xf>
    <xf numFmtId="188" fontId="22" fillId="0" borderId="28" xfId="8" applyNumberFormat="1" applyFont="1" applyBorder="1" applyAlignment="1">
      <alignment horizontal="center"/>
    </xf>
    <xf numFmtId="188" fontId="21" fillId="0" borderId="1" xfId="8" applyNumberFormat="1" applyFont="1" applyBorder="1" applyAlignment="1">
      <alignment horizontal="center"/>
    </xf>
    <xf numFmtId="188" fontId="23" fillId="0" borderId="15" xfId="8" applyNumberFormat="1" applyFont="1" applyFill="1" applyBorder="1" applyAlignment="1">
      <alignment horizontal="right"/>
    </xf>
    <xf numFmtId="43" fontId="25" fillId="0" borderId="9" xfId="8" applyFont="1" applyBorder="1"/>
    <xf numFmtId="0" fontId="11" fillId="0" borderId="25" xfId="16" applyFont="1" applyBorder="1" applyAlignment="1">
      <alignment horizontal="left"/>
    </xf>
    <xf numFmtId="0" fontId="6" fillId="0" borderId="0" xfId="16" applyFont="1" applyBorder="1" applyAlignment="1">
      <alignment horizontal="left"/>
    </xf>
    <xf numFmtId="43" fontId="7" fillId="0" borderId="1" xfId="8" applyFont="1" applyBorder="1" applyAlignment="1">
      <alignment horizontal="center" vertical="center" wrapText="1"/>
    </xf>
    <xf numFmtId="43" fontId="6" fillId="0" borderId="1" xfId="8" applyFont="1" applyBorder="1" applyAlignment="1">
      <alignment horizontal="center" vertical="center" wrapText="1"/>
    </xf>
    <xf numFmtId="0" fontId="11" fillId="0" borderId="24" xfId="0" applyFont="1" applyBorder="1"/>
    <xf numFmtId="0" fontId="6" fillId="0" borderId="28" xfId="0" applyFont="1" applyBorder="1"/>
    <xf numFmtId="0" fontId="6" fillId="0" borderId="25" xfId="0" applyFont="1" applyBorder="1"/>
    <xf numFmtId="0" fontId="6" fillId="0" borderId="22" xfId="0" applyFont="1" applyBorder="1"/>
    <xf numFmtId="43" fontId="6" fillId="0" borderId="0" xfId="0" applyNumberFormat="1" applyFont="1"/>
    <xf numFmtId="43" fontId="6" fillId="0" borderId="23" xfId="8" applyFont="1" applyBorder="1" applyAlignment="1">
      <alignment horizontal="center"/>
    </xf>
    <xf numFmtId="0" fontId="6" fillId="0" borderId="27" xfId="0" applyFont="1" applyBorder="1"/>
    <xf numFmtId="0" fontId="7" fillId="0" borderId="34" xfId="0" applyFont="1" applyBorder="1" applyAlignment="1">
      <alignment horizontal="center"/>
    </xf>
    <xf numFmtId="43" fontId="6" fillId="0" borderId="15" xfId="8" applyFont="1" applyBorder="1"/>
    <xf numFmtId="0" fontId="11" fillId="0" borderId="25" xfId="0" applyFont="1" applyBorder="1"/>
    <xf numFmtId="43" fontId="6" fillId="0" borderId="23" xfId="8" applyFont="1" applyBorder="1" applyAlignment="1">
      <alignment horizontal="right"/>
    </xf>
    <xf numFmtId="39" fontId="6" fillId="0" borderId="23" xfId="8" applyNumberFormat="1" applyFont="1" applyBorder="1" applyAlignment="1"/>
    <xf numFmtId="0" fontId="6" fillId="0" borderId="26" xfId="0" applyFont="1" applyBorder="1"/>
    <xf numFmtId="0" fontId="6" fillId="0" borderId="21" xfId="0" applyFont="1" applyBorder="1"/>
    <xf numFmtId="43" fontId="6" fillId="0" borderId="18" xfId="8" applyFont="1" applyBorder="1"/>
    <xf numFmtId="0" fontId="6" fillId="0" borderId="3" xfId="0" applyFont="1" applyBorder="1"/>
    <xf numFmtId="39" fontId="6" fillId="0" borderId="35" xfId="8" applyNumberFormat="1" applyFont="1" applyBorder="1"/>
    <xf numFmtId="0" fontId="13" fillId="0" borderId="0" xfId="0" applyFont="1" applyFill="1" applyBorder="1" applyAlignment="1">
      <alignment horizontal="left"/>
    </xf>
    <xf numFmtId="43" fontId="25" fillId="0" borderId="0" xfId="1" applyFont="1"/>
    <xf numFmtId="43" fontId="25" fillId="0" borderId="14" xfId="0" applyNumberFormat="1" applyFont="1" applyBorder="1"/>
    <xf numFmtId="0" fontId="28" fillId="0" borderId="0" xfId="0" applyFont="1" applyAlignment="1">
      <alignment horizontal="center"/>
    </xf>
    <xf numFmtId="0" fontId="25" fillId="0" borderId="9" xfId="0" applyFont="1" applyBorder="1" applyAlignment="1">
      <alignment horizontal="center"/>
    </xf>
    <xf numFmtId="62" fontId="6" fillId="0" borderId="16" xfId="0" applyNumberFormat="1" applyFont="1" applyBorder="1" applyAlignment="1"/>
    <xf numFmtId="43" fontId="6" fillId="0" borderId="16" xfId="6" applyFont="1" applyBorder="1"/>
    <xf numFmtId="43" fontId="6" fillId="0" borderId="16" xfId="8" applyFont="1" applyBorder="1"/>
    <xf numFmtId="43" fontId="6" fillId="0" borderId="16" xfId="6" applyFont="1" applyBorder="1" applyAlignment="1">
      <alignment horizontal="center" shrinkToFit="1"/>
    </xf>
    <xf numFmtId="0" fontId="28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2" fillId="0" borderId="1" xfId="0" applyFont="1" applyFill="1" applyBorder="1" applyAlignment="1">
      <alignment horizontal="center"/>
    </xf>
    <xf numFmtId="188" fontId="29" fillId="0" borderId="1" xfId="8" applyNumberFormat="1" applyFont="1" applyBorder="1" applyAlignment="1">
      <alignment horizontal="center"/>
    </xf>
    <xf numFmtId="188" fontId="29" fillId="0" borderId="28" xfId="8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43" fontId="25" fillId="0" borderId="0" xfId="1" applyFont="1" applyAlignment="1">
      <alignment horizontal="left"/>
    </xf>
    <xf numFmtId="0" fontId="8" fillId="0" borderId="22" xfId="0" applyFont="1" applyBorder="1"/>
    <xf numFmtId="43" fontId="6" fillId="0" borderId="0" xfId="0" applyNumberFormat="1" applyFont="1" applyAlignment="1">
      <alignment horizontal="center"/>
    </xf>
    <xf numFmtId="43" fontId="6" fillId="0" borderId="22" xfId="8" applyFont="1" applyBorder="1"/>
    <xf numFmtId="43" fontId="6" fillId="0" borderId="18" xfId="1" applyFont="1" applyBorder="1"/>
    <xf numFmtId="0" fontId="31" fillId="0" borderId="0" xfId="0" applyFont="1"/>
    <xf numFmtId="0" fontId="30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43" fontId="8" fillId="0" borderId="0" xfId="8" applyFont="1"/>
    <xf numFmtId="0" fontId="8" fillId="0" borderId="0" xfId="0" applyFont="1" applyAlignment="1">
      <alignment horizontal="left"/>
    </xf>
    <xf numFmtId="43" fontId="31" fillId="0" borderId="0" xfId="0" applyNumberFormat="1" applyFont="1"/>
    <xf numFmtId="43" fontId="30" fillId="0" borderId="14" xfId="8" applyFont="1" applyBorder="1" applyAlignment="1">
      <alignment horizontal="left"/>
    </xf>
    <xf numFmtId="59" fontId="8" fillId="0" borderId="0" xfId="0" applyNumberFormat="1" applyFont="1" applyBorder="1" applyAlignment="1">
      <alignment horizontal="center"/>
    </xf>
    <xf numFmtId="43" fontId="8" fillId="0" borderId="0" xfId="8" applyFont="1" applyBorder="1"/>
    <xf numFmtId="43" fontId="31" fillId="0" borderId="0" xfId="1" applyFont="1"/>
    <xf numFmtId="43" fontId="8" fillId="0" borderId="14" xfId="8" applyFont="1" applyBorder="1"/>
    <xf numFmtId="43" fontId="8" fillId="0" borderId="0" xfId="1" applyFont="1" applyBorder="1"/>
    <xf numFmtId="0" fontId="22" fillId="0" borderId="20" xfId="0" applyFont="1" applyBorder="1" applyAlignment="1">
      <alignment horizontal="center"/>
    </xf>
    <xf numFmtId="188" fontId="22" fillId="0" borderId="18" xfId="8" applyNumberFormat="1" applyFont="1" applyBorder="1"/>
    <xf numFmtId="188" fontId="23" fillId="0" borderId="1" xfId="8" applyNumberFormat="1" applyFont="1" applyBorder="1"/>
    <xf numFmtId="188" fontId="22" fillId="0" borderId="1" xfId="8" applyNumberFormat="1" applyFont="1" applyBorder="1"/>
    <xf numFmtId="188" fontId="22" fillId="0" borderId="17" xfId="8" applyNumberFormat="1" applyFont="1" applyBorder="1" applyAlignment="1">
      <alignment horizontal="center"/>
    </xf>
    <xf numFmtId="0" fontId="22" fillId="0" borderId="1" xfId="0" applyFont="1" applyBorder="1"/>
    <xf numFmtId="188" fontId="23" fillId="0" borderId="28" xfId="8" applyNumberFormat="1" applyFont="1" applyBorder="1" applyAlignment="1">
      <alignment horizontal="center"/>
    </xf>
    <xf numFmtId="188" fontId="22" fillId="0" borderId="18" xfId="8" applyNumberFormat="1" applyFont="1" applyBorder="1" applyAlignment="1">
      <alignment horizontal="center"/>
    </xf>
    <xf numFmtId="188" fontId="22" fillId="0" borderId="22" xfId="8" applyNumberFormat="1" applyFont="1" applyBorder="1"/>
    <xf numFmtId="188" fontId="22" fillId="0" borderId="21" xfId="8" applyNumberFormat="1" applyFont="1" applyBorder="1" applyAlignment="1">
      <alignment horizontal="center"/>
    </xf>
    <xf numFmtId="188" fontId="22" fillId="0" borderId="20" xfId="8" applyNumberFormat="1" applyFont="1" applyBorder="1" applyAlignment="1">
      <alignment horizontal="center"/>
    </xf>
    <xf numFmtId="0" fontId="22" fillId="0" borderId="28" xfId="0" applyFont="1" applyBorder="1" applyAlignment="1">
      <alignment horizontal="left"/>
    </xf>
    <xf numFmtId="188" fontId="22" fillId="0" borderId="1" xfId="8" applyNumberFormat="1" applyFont="1" applyFill="1" applyBorder="1" applyAlignment="1">
      <alignment horizontal="center"/>
    </xf>
    <xf numFmtId="188" fontId="22" fillId="0" borderId="0" xfId="8" applyNumberFormat="1" applyFont="1"/>
    <xf numFmtId="0" fontId="33" fillId="0" borderId="0" xfId="0" applyFont="1"/>
    <xf numFmtId="0" fontId="23" fillId="0" borderId="20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22" fillId="0" borderId="18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2" fillId="0" borderId="20" xfId="0" applyFont="1" applyBorder="1"/>
    <xf numFmtId="0" fontId="34" fillId="0" borderId="23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34" fillId="0" borderId="18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2" fillId="0" borderId="1" xfId="0" applyFont="1" applyFill="1" applyBorder="1"/>
    <xf numFmtId="0" fontId="22" fillId="0" borderId="18" xfId="0" applyFont="1" applyBorder="1" applyAlignment="1">
      <alignment horizontal="left"/>
    </xf>
    <xf numFmtId="0" fontId="12" fillId="0" borderId="1" xfId="0" applyFont="1" applyBorder="1"/>
    <xf numFmtId="0" fontId="12" fillId="0" borderId="0" xfId="0" applyFont="1"/>
    <xf numFmtId="188" fontId="23" fillId="0" borderId="20" xfId="8" applyNumberFormat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188" fontId="22" fillId="0" borderId="18" xfId="8" applyNumberFormat="1" applyFont="1" applyBorder="1" applyAlignment="1">
      <alignment horizontal="right"/>
    </xf>
    <xf numFmtId="0" fontId="22" fillId="0" borderId="23" xfId="0" applyFont="1" applyBorder="1" applyAlignment="1">
      <alignment horizontal="center"/>
    </xf>
    <xf numFmtId="188" fontId="23" fillId="0" borderId="23" xfId="8" applyNumberFormat="1" applyFont="1" applyBorder="1" applyAlignment="1">
      <alignment horizontal="center"/>
    </xf>
    <xf numFmtId="188" fontId="23" fillId="0" borderId="23" xfId="8" applyNumberFormat="1" applyFont="1" applyBorder="1"/>
    <xf numFmtId="0" fontId="22" fillId="0" borderId="28" xfId="0" applyFont="1" applyBorder="1" applyAlignment="1">
      <alignment horizontal="center"/>
    </xf>
    <xf numFmtId="188" fontId="22" fillId="0" borderId="1" xfId="2" applyNumberFormat="1" applyFont="1" applyBorder="1"/>
    <xf numFmtId="188" fontId="23" fillId="0" borderId="1" xfId="8" applyNumberFormat="1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28" xfId="0" applyFont="1" applyBorder="1"/>
    <xf numFmtId="188" fontId="22" fillId="0" borderId="1" xfId="8" applyNumberFormat="1" applyFont="1" applyFill="1" applyBorder="1"/>
    <xf numFmtId="0" fontId="22" fillId="0" borderId="18" xfId="0" applyFont="1" applyFill="1" applyBorder="1" applyAlignment="1">
      <alignment horizontal="center"/>
    </xf>
    <xf numFmtId="188" fontId="22" fillId="0" borderId="18" xfId="8" applyNumberFormat="1" applyFont="1" applyFill="1" applyBorder="1"/>
    <xf numFmtId="0" fontId="22" fillId="0" borderId="20" xfId="0" applyFont="1" applyFill="1" applyBorder="1" applyAlignment="1">
      <alignment horizontal="center"/>
    </xf>
    <xf numFmtId="188" fontId="22" fillId="0" borderId="20" xfId="8" applyNumberFormat="1" applyFont="1" applyFill="1" applyBorder="1" applyAlignment="1">
      <alignment horizontal="center"/>
    </xf>
    <xf numFmtId="188" fontId="22" fillId="0" borderId="20" xfId="2" applyNumberFormat="1" applyFont="1" applyBorder="1"/>
    <xf numFmtId="0" fontId="12" fillId="0" borderId="1" xfId="0" applyFont="1" applyBorder="1" applyAlignment="1">
      <alignment horizontal="center"/>
    </xf>
    <xf numFmtId="188" fontId="12" fillId="0" borderId="1" xfId="8" applyNumberFormat="1" applyFont="1" applyBorder="1"/>
    <xf numFmtId="17" fontId="22" fillId="0" borderId="1" xfId="0" applyNumberFormat="1" applyFont="1" applyBorder="1" applyAlignment="1">
      <alignment horizontal="center"/>
    </xf>
    <xf numFmtId="188" fontId="22" fillId="0" borderId="1" xfId="8" applyNumberFormat="1" applyFont="1" applyFill="1" applyBorder="1" applyAlignment="1">
      <alignment horizontal="right"/>
    </xf>
    <xf numFmtId="188" fontId="22" fillId="0" borderId="20" xfId="8" applyNumberFormat="1" applyFont="1" applyFill="1" applyBorder="1" applyAlignment="1">
      <alignment horizontal="right"/>
    </xf>
    <xf numFmtId="188" fontId="23" fillId="0" borderId="1" xfId="8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188" fontId="22" fillId="2" borderId="1" xfId="8" applyNumberFormat="1" applyFont="1" applyFill="1" applyBorder="1"/>
    <xf numFmtId="188" fontId="22" fillId="2" borderId="18" xfId="8" applyNumberFormat="1" applyFont="1" applyFill="1" applyBorder="1" applyAlignment="1">
      <alignment horizontal="right"/>
    </xf>
    <xf numFmtId="188" fontId="22" fillId="0" borderId="20" xfId="8" applyNumberFormat="1" applyFont="1" applyBorder="1" applyAlignment="1">
      <alignment horizontal="right"/>
    </xf>
    <xf numFmtId="188" fontId="23" fillId="0" borderId="18" xfId="8" applyNumberFormat="1" applyFont="1" applyBorder="1" applyAlignment="1">
      <alignment horizontal="right"/>
    </xf>
    <xf numFmtId="188" fontId="23" fillId="0" borderId="3" xfId="8" applyNumberFormat="1" applyFont="1" applyBorder="1" applyAlignment="1">
      <alignment horizontal="center"/>
    </xf>
    <xf numFmtId="188" fontId="23" fillId="0" borderId="1" xfId="8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88" fontId="23" fillId="0" borderId="14" xfId="8" applyNumberFormat="1" applyFont="1" applyBorder="1"/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188" fontId="23" fillId="0" borderId="0" xfId="8" applyNumberFormat="1" applyFont="1" applyBorder="1" applyAlignment="1">
      <alignment horizontal="center"/>
    </xf>
    <xf numFmtId="188" fontId="23" fillId="0" borderId="0" xfId="8" applyNumberFormat="1" applyFont="1" applyBorder="1" applyAlignment="1">
      <alignment horizontal="right"/>
    </xf>
    <xf numFmtId="188" fontId="22" fillId="0" borderId="0" xfId="8" applyNumberFormat="1" applyFont="1" applyBorder="1" applyAlignment="1">
      <alignment horizontal="center"/>
    </xf>
    <xf numFmtId="0" fontId="33" fillId="0" borderId="0" xfId="0" applyFont="1" applyBorder="1"/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43" fontId="6" fillId="0" borderId="13" xfId="8" applyFont="1" applyBorder="1"/>
    <xf numFmtId="0" fontId="6" fillId="0" borderId="0" xfId="0" applyFont="1" applyAlignment="1">
      <alignment horizontal="left"/>
    </xf>
    <xf numFmtId="43" fontId="6" fillId="0" borderId="14" xfId="8" applyFont="1" applyBorder="1"/>
    <xf numFmtId="43" fontId="6" fillId="0" borderId="14" xfId="0" applyNumberFormat="1" applyFont="1" applyBorder="1"/>
    <xf numFmtId="43" fontId="6" fillId="0" borderId="15" xfId="1" applyFont="1" applyBorder="1"/>
    <xf numFmtId="0" fontId="28" fillId="0" borderId="0" xfId="0" applyFont="1" applyAlignment="1">
      <alignment horizontal="center"/>
    </xf>
    <xf numFmtId="43" fontId="28" fillId="0" borderId="14" xfId="1" applyFont="1" applyBorder="1"/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43" fontId="7" fillId="0" borderId="1" xfId="8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8" fontId="7" fillId="0" borderId="3" xfId="8" applyNumberFormat="1" applyFont="1" applyBorder="1" applyAlignment="1">
      <alignment horizontal="center"/>
    </xf>
    <xf numFmtId="188" fontId="7" fillId="0" borderId="17" xfId="8" applyNumberFormat="1" applyFont="1" applyBorder="1" applyAlignment="1">
      <alignment horizontal="center"/>
    </xf>
    <xf numFmtId="188" fontId="7" fillId="0" borderId="1" xfId="0" applyNumberFormat="1" applyFont="1" applyBorder="1" applyAlignment="1">
      <alignment horizontal="center" vertical="center"/>
    </xf>
    <xf numFmtId="188" fontId="7" fillId="0" borderId="1" xfId="8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43" fontId="7" fillId="0" borderId="0" xfId="6" applyFont="1" applyBorder="1" applyAlignment="1">
      <alignment horizontal="center"/>
    </xf>
    <xf numFmtId="59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5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5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28" fillId="0" borderId="0" xfId="0" applyFont="1" applyAlignment="1">
      <alignment horizontal="center"/>
    </xf>
    <xf numFmtId="0" fontId="11" fillId="0" borderId="36" xfId="16" applyFont="1" applyBorder="1" applyAlignment="1">
      <alignment horizontal="left"/>
    </xf>
    <xf numFmtId="0" fontId="11" fillId="0" borderId="37" xfId="16" applyFont="1" applyBorder="1" applyAlignment="1">
      <alignment horizontal="left"/>
    </xf>
    <xf numFmtId="0" fontId="11" fillId="0" borderId="10" xfId="16" applyFont="1" applyBorder="1" applyAlignment="1">
      <alignment horizontal="left"/>
    </xf>
    <xf numFmtId="0" fontId="7" fillId="0" borderId="11" xfId="16" applyFont="1" applyBorder="1" applyAlignment="1">
      <alignment horizontal="left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15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5" fillId="0" borderId="17" xfId="0" applyFont="1" applyBorder="1"/>
    <xf numFmtId="0" fontId="6" fillId="0" borderId="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30" fillId="0" borderId="0" xfId="0" applyFont="1" applyAlignment="1">
      <alignment horizontal="center"/>
    </xf>
  </cellXfs>
  <cellStyles count="17"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เครื่องหมายจุลภาค 2 3" xfId="4"/>
    <cellStyle name="เครื่องหมายจุลภาค 2 4" xfId="5"/>
    <cellStyle name="เครื่องหมายจุลภาค 3" xfId="6"/>
    <cellStyle name="เครื่องหมายจุลภาค 3 2" xfId="7"/>
    <cellStyle name="เครื่องหมายจุลภาค 4" xfId="8"/>
    <cellStyle name="ปกติ" xfId="0" builtinId="0"/>
    <cellStyle name="ปกติ 2" xfId="9"/>
    <cellStyle name="ปกติ 2 2" xfId="10"/>
    <cellStyle name="ปกติ 2 3" xfId="11"/>
    <cellStyle name="ปกติ 2 4" xfId="12"/>
    <cellStyle name="ปกติ 3 2" xfId="13"/>
    <cellStyle name="ปกติ_Sheet1" xfId="14"/>
    <cellStyle name="ปกติ_งบทรัพย์สิน" xfId="15"/>
    <cellStyle name="ปกติ_งบปีเอ๋นะ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60615</xdr:colOff>
      <xdr:row>24</xdr:row>
      <xdr:rowOff>17318</xdr:rowOff>
    </xdr:from>
    <xdr:to>
      <xdr:col>2</xdr:col>
      <xdr:colOff>1801091</xdr:colOff>
      <xdr:row>28</xdr:row>
      <xdr:rowOff>96920</xdr:rowOff>
    </xdr:to>
    <xdr:sp macro="" textlink="">
      <xdr:nvSpPr>
        <xdr:cNvPr id="2" name="TextBox 1"/>
        <xdr:cNvSpPr txBox="1"/>
      </xdr:nvSpPr>
      <xdr:spPr>
        <a:xfrm>
          <a:off x="60615" y="6840682"/>
          <a:ext cx="2234044" cy="11186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(นางจันทร์เพ็ญ  เขื่อนพงษ์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 รองปลัดเทศบาลตำบลซาง รักษาการ                      ผู้อำนวยการกองคลัง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3</xdr:col>
      <xdr:colOff>1011092</xdr:colOff>
      <xdr:row>24</xdr:row>
      <xdr:rowOff>8659</xdr:rowOff>
    </xdr:from>
    <xdr:to>
      <xdr:col>6</xdr:col>
      <xdr:colOff>406976</xdr:colOff>
      <xdr:row>27</xdr:row>
      <xdr:rowOff>181843</xdr:rowOff>
    </xdr:to>
    <xdr:sp macro="" textlink="">
      <xdr:nvSpPr>
        <xdr:cNvPr id="3" name="TextBox 2"/>
        <xdr:cNvSpPr txBox="1"/>
      </xdr:nvSpPr>
      <xdr:spPr>
        <a:xfrm>
          <a:off x="4448751" y="6832023"/>
          <a:ext cx="2227407" cy="9525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ด.ต.................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(สุระ  คงเกษม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นายกเทศมนตรีตำบลซาง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2</xdr:col>
      <xdr:colOff>1775115</xdr:colOff>
      <xdr:row>23</xdr:row>
      <xdr:rowOff>216477</xdr:rowOff>
    </xdr:from>
    <xdr:to>
      <xdr:col>3</xdr:col>
      <xdr:colOff>995796</xdr:colOff>
      <xdr:row>27</xdr:row>
      <xdr:rowOff>173181</xdr:rowOff>
    </xdr:to>
    <xdr:sp macro="" textlink="">
      <xdr:nvSpPr>
        <xdr:cNvPr id="4" name="TextBox 3"/>
        <xdr:cNvSpPr txBox="1"/>
      </xdr:nvSpPr>
      <xdr:spPr>
        <a:xfrm>
          <a:off x="2268683" y="6780068"/>
          <a:ext cx="2164772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(นายสมบัติ  บินตะคุ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ปลัดเทศบาลตำบลซาง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166543</xdr:rowOff>
    </xdr:from>
    <xdr:to>
      <xdr:col>1</xdr:col>
      <xdr:colOff>391823</xdr:colOff>
      <xdr:row>34</xdr:row>
      <xdr:rowOff>246145</xdr:rowOff>
    </xdr:to>
    <xdr:sp macro="" textlink="">
      <xdr:nvSpPr>
        <xdr:cNvPr id="2" name="TextBox 1"/>
        <xdr:cNvSpPr txBox="1"/>
      </xdr:nvSpPr>
      <xdr:spPr>
        <a:xfrm>
          <a:off x="0" y="7778606"/>
          <a:ext cx="2487323" cy="1095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(นางจันทร์เพ็ญ  เขื่อนพงษ์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 รองปลัดเทศบาลตำบลซาง รักษาการ                      ผู้อำนวยการกองคลัง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2</xdr:col>
      <xdr:colOff>931691</xdr:colOff>
      <xdr:row>30</xdr:row>
      <xdr:rowOff>151534</xdr:rowOff>
    </xdr:from>
    <xdr:to>
      <xdr:col>4</xdr:col>
      <xdr:colOff>23787</xdr:colOff>
      <xdr:row>34</xdr:row>
      <xdr:rowOff>70718</xdr:rowOff>
    </xdr:to>
    <xdr:sp macro="" textlink="">
      <xdr:nvSpPr>
        <xdr:cNvPr id="3" name="TextBox 2"/>
        <xdr:cNvSpPr txBox="1"/>
      </xdr:nvSpPr>
      <xdr:spPr>
        <a:xfrm>
          <a:off x="4471816" y="7763597"/>
          <a:ext cx="2028971" cy="9351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ด.ต.................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(สุระ  คงเกษม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นายกเทศมนตรีตำบลซาง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</xdr:col>
      <xdr:colOff>195254</xdr:colOff>
      <xdr:row>30</xdr:row>
      <xdr:rowOff>116464</xdr:rowOff>
    </xdr:from>
    <xdr:to>
      <xdr:col>2</xdr:col>
      <xdr:colOff>1000550</xdr:colOff>
      <xdr:row>34</xdr:row>
      <xdr:rowOff>73168</xdr:rowOff>
    </xdr:to>
    <xdr:sp macro="" textlink="">
      <xdr:nvSpPr>
        <xdr:cNvPr id="4" name="TextBox 3"/>
        <xdr:cNvSpPr txBox="1"/>
      </xdr:nvSpPr>
      <xdr:spPr>
        <a:xfrm>
          <a:off x="2290754" y="7728527"/>
          <a:ext cx="2249921" cy="9727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(นายสมบัติ  บินตะคุ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ปลัดเทศบาลตำบลซาง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1117025</xdr:colOff>
      <xdr:row>32</xdr:row>
      <xdr:rowOff>225136</xdr:rowOff>
    </xdr:from>
    <xdr:to>
      <xdr:col>3</xdr:col>
      <xdr:colOff>1253838</xdr:colOff>
      <xdr:row>37</xdr:row>
      <xdr:rowOff>44965</xdr:rowOff>
    </xdr:to>
    <xdr:sp macro="" textlink="">
      <xdr:nvSpPr>
        <xdr:cNvPr id="2" name="TextBox 1"/>
        <xdr:cNvSpPr txBox="1"/>
      </xdr:nvSpPr>
      <xdr:spPr>
        <a:xfrm>
          <a:off x="1316184" y="8503227"/>
          <a:ext cx="3219449" cy="11186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(นางจันทร์เพ็ญ  เขื่อนพงษ์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 รองปลัดเทศบาลตำบลซาง รักษาการ                      ผู้อำนวยการกองคลัง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335683</xdr:colOff>
      <xdr:row>32</xdr:row>
      <xdr:rowOff>181843</xdr:rowOff>
    </xdr:from>
    <xdr:to>
      <xdr:col>11</xdr:col>
      <xdr:colOff>77931</xdr:colOff>
      <xdr:row>36</xdr:row>
      <xdr:rowOff>95254</xdr:rowOff>
    </xdr:to>
    <xdr:sp macro="" textlink="">
      <xdr:nvSpPr>
        <xdr:cNvPr id="3" name="TextBox 2"/>
        <xdr:cNvSpPr txBox="1"/>
      </xdr:nvSpPr>
      <xdr:spPr>
        <a:xfrm>
          <a:off x="9046728" y="8459934"/>
          <a:ext cx="2781589" cy="9525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ด.ต.................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(สุระ  คงเกษม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นายกเทศมนตรีตำบลซาง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4</xdr:col>
      <xdr:colOff>832141</xdr:colOff>
      <xdr:row>32</xdr:row>
      <xdr:rowOff>173182</xdr:rowOff>
    </xdr:from>
    <xdr:to>
      <xdr:col>7</xdr:col>
      <xdr:colOff>190501</xdr:colOff>
      <xdr:row>36</xdr:row>
      <xdr:rowOff>129886</xdr:rowOff>
    </xdr:to>
    <xdr:sp macro="" textlink="">
      <xdr:nvSpPr>
        <xdr:cNvPr id="4" name="TextBox 3"/>
        <xdr:cNvSpPr txBox="1"/>
      </xdr:nvSpPr>
      <xdr:spPr>
        <a:xfrm>
          <a:off x="5386823" y="8451273"/>
          <a:ext cx="2536246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(ลงชื่อ)................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...........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..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.........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>
              <a:latin typeface="TH SarabunIT๙" pitchFamily="34" charset="-34"/>
              <a:cs typeface="TH SarabunIT๙" pitchFamily="34" charset="-34"/>
            </a:rPr>
            <a:t>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(นายสมบัติ  บินตะคุ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ปลัดเทศบาลตำบลซาง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c\My%20Documents\Downloads\&#3591;&#3610;&#3611;&#3637;%202557%20(&#3627;&#3609;&#3656;&#3623;&#3618;&#3619;&#3633;&#3610;&#3605;&#3619;&#3623;&#3592;&#3626;&#3656;&#3591;&#3651;&#3627;&#3657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แสดงฐานะ "/>
      <sheetName val="๑"/>
      <sheetName val="๑.๑"/>
      <sheetName val="๒"/>
      <sheetName val="๓"/>
      <sheetName val="๔"/>
      <sheetName val="๕"/>
      <sheetName val="๖"/>
      <sheetName val="๗"/>
      <sheetName val="๘"/>
      <sheetName val="๘.๑"/>
      <sheetName val="๙"/>
      <sheetName val="๙.๑"/>
      <sheetName val="๑๐"/>
      <sheetName val="รับ-จ่ายเงินสด"/>
      <sheetName val="รับจริงจ่ายจริง"/>
      <sheetName val="งบทดลองหลังปิด"/>
      <sheetName val="ทดลองก่อนปิด"/>
      <sheetName val="รับจริง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2">
          <cell r="F22">
            <v>9198.75</v>
          </cell>
        </row>
        <row r="23">
          <cell r="F23">
            <v>18404.8</v>
          </cell>
        </row>
        <row r="27">
          <cell r="F27">
            <v>1100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22"/>
  <sheetViews>
    <sheetView zoomScale="110" zoomScaleNormal="110" workbookViewId="0">
      <selection activeCell="E18" sqref="E18"/>
    </sheetView>
  </sheetViews>
  <sheetFormatPr defaultRowHeight="20.25"/>
  <cols>
    <col min="1" max="1" width="2.875" style="71" customWidth="1"/>
    <col min="2" max="2" width="3.625" style="71" customWidth="1"/>
    <col min="3" max="3" width="38.625" style="71" customWidth="1"/>
    <col min="4" max="4" width="17.625" style="71" customWidth="1"/>
    <col min="5" max="5" width="16.375" style="71" customWidth="1"/>
    <col min="6" max="6" width="3.125" style="71" customWidth="1"/>
    <col min="7" max="7" width="6.25" style="71" bestFit="1" customWidth="1"/>
    <col min="8" max="8" width="29.875" style="71" customWidth="1"/>
    <col min="9" max="9" width="14.625" style="71" bestFit="1" customWidth="1"/>
    <col min="10" max="10" width="15" style="71" bestFit="1" customWidth="1"/>
    <col min="11" max="16384" width="9" style="71"/>
  </cols>
  <sheetData>
    <row r="1" spans="1:10">
      <c r="A1" s="315"/>
      <c r="B1" s="327" t="s">
        <v>94</v>
      </c>
      <c r="C1" s="327"/>
      <c r="D1" s="327"/>
      <c r="E1" s="327"/>
      <c r="F1" s="316"/>
      <c r="G1" s="316"/>
      <c r="H1" s="316"/>
      <c r="I1" s="316"/>
      <c r="J1" s="316"/>
    </row>
    <row r="2" spans="1:10">
      <c r="A2" s="315"/>
      <c r="B2" s="327" t="s">
        <v>0</v>
      </c>
      <c r="C2" s="327"/>
      <c r="D2" s="327"/>
      <c r="E2" s="327"/>
      <c r="F2" s="316"/>
      <c r="G2" s="316"/>
      <c r="H2" s="316"/>
      <c r="I2" s="316"/>
      <c r="J2" s="316"/>
    </row>
    <row r="3" spans="1:10">
      <c r="A3" s="315"/>
      <c r="B3" s="328" t="s">
        <v>599</v>
      </c>
      <c r="C3" s="328"/>
      <c r="D3" s="328"/>
      <c r="E3" s="328"/>
      <c r="F3" s="317"/>
      <c r="G3" s="317"/>
      <c r="H3" s="317"/>
      <c r="I3" s="317"/>
      <c r="J3" s="317"/>
    </row>
    <row r="4" spans="1:10">
      <c r="A4" s="315"/>
      <c r="B4" s="326" t="s">
        <v>1</v>
      </c>
      <c r="C4" s="326"/>
      <c r="D4" s="326"/>
      <c r="E4" s="326"/>
      <c r="F4" s="318"/>
      <c r="G4" s="318"/>
      <c r="H4" s="318"/>
      <c r="I4" s="318"/>
      <c r="J4" s="318"/>
    </row>
    <row r="5" spans="1:10" ht="21" thickBot="1">
      <c r="B5" s="2" t="s">
        <v>638</v>
      </c>
      <c r="C5" s="2"/>
      <c r="D5" s="2"/>
      <c r="E5" s="319">
        <v>23313506</v>
      </c>
    </row>
    <row r="6" spans="1:10" ht="21" thickTop="1">
      <c r="B6" s="320" t="s">
        <v>71</v>
      </c>
      <c r="C6" s="2"/>
      <c r="D6" s="2"/>
      <c r="E6" s="114">
        <v>20936358.859999999</v>
      </c>
      <c r="J6" s="116" t="e">
        <f>#REF!-#REF!</f>
        <v>#REF!</v>
      </c>
    </row>
    <row r="7" spans="1:10">
      <c r="B7" s="329" t="s">
        <v>72</v>
      </c>
      <c r="C7" s="329"/>
      <c r="D7" s="2"/>
      <c r="E7" s="114">
        <v>4324.3999999999996</v>
      </c>
    </row>
    <row r="8" spans="1:10">
      <c r="B8" s="320" t="s">
        <v>600</v>
      </c>
      <c r="C8" s="320"/>
      <c r="D8" s="2"/>
      <c r="E8" s="114">
        <v>143640</v>
      </c>
    </row>
    <row r="9" spans="1:10">
      <c r="B9" s="320" t="s">
        <v>468</v>
      </c>
      <c r="C9" s="320"/>
      <c r="D9" s="2"/>
      <c r="E9" s="114">
        <v>34325</v>
      </c>
    </row>
    <row r="10" spans="1:10">
      <c r="B10" s="320" t="s">
        <v>597</v>
      </c>
      <c r="C10" s="320"/>
      <c r="D10" s="2"/>
      <c r="E10" s="114">
        <v>0</v>
      </c>
    </row>
    <row r="11" spans="1:10">
      <c r="B11" s="320" t="s">
        <v>73</v>
      </c>
      <c r="C11" s="2"/>
      <c r="D11" s="2"/>
      <c r="E11" s="114">
        <v>700123.84</v>
      </c>
    </row>
    <row r="12" spans="1:10" ht="21" thickBot="1">
      <c r="B12" s="2"/>
      <c r="C12" s="2"/>
      <c r="D12" s="2"/>
      <c r="E12" s="321">
        <f>SUM(E6:E11)</f>
        <v>21818772.099999998</v>
      </c>
    </row>
    <row r="13" spans="1:10" ht="21" thickTop="1">
      <c r="B13" s="2"/>
      <c r="C13" s="2"/>
      <c r="D13" s="2"/>
      <c r="E13" s="2"/>
    </row>
    <row r="14" spans="1:10">
      <c r="B14" s="326" t="s">
        <v>2</v>
      </c>
      <c r="C14" s="326"/>
      <c r="D14" s="326"/>
      <c r="E14" s="326"/>
    </row>
    <row r="15" spans="1:10">
      <c r="B15" s="2"/>
      <c r="C15" s="2"/>
      <c r="D15" s="2"/>
      <c r="E15" s="2"/>
    </row>
    <row r="16" spans="1:10" ht="21" thickBot="1">
      <c r="B16" s="2" t="s">
        <v>74</v>
      </c>
      <c r="C16" s="2"/>
      <c r="D16" s="2"/>
      <c r="E16" s="319">
        <v>23313506</v>
      </c>
    </row>
    <row r="17" spans="2:7" ht="21" thickTop="1">
      <c r="B17" s="2" t="s">
        <v>75</v>
      </c>
      <c r="C17" s="2"/>
      <c r="D17" s="2"/>
      <c r="E17" s="114">
        <v>1176028.93</v>
      </c>
    </row>
    <row r="18" spans="2:7">
      <c r="B18" s="2" t="s">
        <v>598</v>
      </c>
      <c r="C18" s="2"/>
      <c r="D18" s="2"/>
      <c r="E18" s="114">
        <v>2849324.48</v>
      </c>
    </row>
    <row r="19" spans="2:7">
      <c r="B19" s="2" t="s">
        <v>76</v>
      </c>
      <c r="C19" s="2"/>
      <c r="D19" s="2"/>
      <c r="E19" s="115">
        <v>7240754.1500000004</v>
      </c>
    </row>
    <row r="20" spans="2:7">
      <c r="B20" s="2" t="s">
        <v>735</v>
      </c>
      <c r="C20" s="2"/>
      <c r="D20" s="2"/>
      <c r="E20" s="114">
        <v>10552664.539999999</v>
      </c>
    </row>
    <row r="21" spans="2:7" ht="21" thickBot="1">
      <c r="B21" s="2"/>
      <c r="C21" s="2"/>
      <c r="D21" s="2"/>
      <c r="E21" s="322">
        <f>SUM(E17:E20)</f>
        <v>21818772.100000001</v>
      </c>
      <c r="G21" s="116"/>
    </row>
    <row r="22" spans="2:7" ht="21" thickTop="1"/>
  </sheetData>
  <mergeCells count="6">
    <mergeCell ref="B14:E14"/>
    <mergeCell ref="B1:E1"/>
    <mergeCell ref="B2:E2"/>
    <mergeCell ref="B3:E3"/>
    <mergeCell ref="B7:C7"/>
    <mergeCell ref="B4:E4"/>
  </mergeCells>
  <pageMargins left="1.0236220472440944" right="0.15748031496062992" top="0.43307086614173229" bottom="0.19685039370078741" header="0.31496062992125984" footer="0.15748031496062992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30"/>
  <sheetViews>
    <sheetView view="pageBreakPreview" topLeftCell="C2" zoomScaleSheetLayoutView="100" workbookViewId="0">
      <selection activeCell="E30" sqref="E30"/>
    </sheetView>
  </sheetViews>
  <sheetFormatPr defaultRowHeight="20.25"/>
  <cols>
    <col min="1" max="1" width="3.125" style="71" customWidth="1"/>
    <col min="2" max="2" width="50.75" style="71" customWidth="1"/>
    <col min="3" max="3" width="15.125" style="71" bestFit="1" customWidth="1"/>
    <col min="4" max="4" width="17.125" style="71" customWidth="1"/>
    <col min="5" max="5" width="17.5" style="71" customWidth="1"/>
    <col min="6" max="6" width="18.25" style="71" customWidth="1"/>
    <col min="7" max="7" width="21.25" style="71" customWidth="1"/>
    <col min="8" max="8" width="13.5" style="71" bestFit="1" customWidth="1"/>
    <col min="9" max="16384" width="9" style="71"/>
  </cols>
  <sheetData>
    <row r="1" spans="1:7" s="2" customFormat="1">
      <c r="G1" s="79" t="s">
        <v>60</v>
      </c>
    </row>
    <row r="2" spans="1:7" s="2" customFormat="1">
      <c r="B2" s="330" t="s">
        <v>94</v>
      </c>
      <c r="C2" s="330"/>
      <c r="D2" s="330"/>
      <c r="E2" s="330"/>
      <c r="F2" s="330"/>
      <c r="G2" s="330"/>
    </row>
    <row r="3" spans="1:7" s="2" customFormat="1">
      <c r="B3" s="330" t="s">
        <v>46</v>
      </c>
      <c r="C3" s="330"/>
      <c r="D3" s="330"/>
      <c r="E3" s="330"/>
      <c r="F3" s="330"/>
      <c r="G3" s="330"/>
    </row>
    <row r="4" spans="1:7" s="2" customFormat="1">
      <c r="B4" s="335" t="s">
        <v>612</v>
      </c>
      <c r="C4" s="335"/>
      <c r="D4" s="335"/>
      <c r="E4" s="335"/>
      <c r="F4" s="335"/>
      <c r="G4" s="335"/>
    </row>
    <row r="5" spans="1:7" s="2" customFormat="1" ht="10.5" customHeight="1">
      <c r="B5" s="80"/>
      <c r="C5" s="81"/>
      <c r="D5" s="81"/>
      <c r="E5" s="81"/>
      <c r="F5" s="81"/>
      <c r="G5" s="81"/>
    </row>
    <row r="6" spans="1:7" s="27" customFormat="1">
      <c r="A6" s="358" t="s">
        <v>47</v>
      </c>
      <c r="B6" s="359"/>
      <c r="C6" s="362" t="s">
        <v>48</v>
      </c>
      <c r="D6" s="362"/>
      <c r="E6" s="331" t="s">
        <v>49</v>
      </c>
      <c r="F6" s="331" t="s">
        <v>50</v>
      </c>
      <c r="G6" s="331" t="s">
        <v>19</v>
      </c>
    </row>
    <row r="7" spans="1:7" s="27" customFormat="1">
      <c r="A7" s="360"/>
      <c r="B7" s="361"/>
      <c r="C7" s="82" t="s">
        <v>51</v>
      </c>
      <c r="D7" s="82" t="s">
        <v>52</v>
      </c>
      <c r="E7" s="331"/>
      <c r="F7" s="331"/>
      <c r="G7" s="331"/>
    </row>
    <row r="8" spans="1:7">
      <c r="A8" s="354" t="s">
        <v>65</v>
      </c>
      <c r="B8" s="355"/>
      <c r="C8" s="83"/>
      <c r="D8" s="83"/>
      <c r="E8" s="83"/>
      <c r="F8" s="83"/>
      <c r="G8" s="84"/>
    </row>
    <row r="9" spans="1:7">
      <c r="A9" s="191"/>
      <c r="B9" s="192" t="s">
        <v>593</v>
      </c>
      <c r="C9" s="83">
        <v>0</v>
      </c>
      <c r="D9" s="83">
        <v>843060</v>
      </c>
      <c r="E9" s="83"/>
      <c r="F9" s="83">
        <f>D9</f>
        <v>843060</v>
      </c>
      <c r="G9" s="84"/>
    </row>
    <row r="10" spans="1:7">
      <c r="A10" s="356" t="s">
        <v>66</v>
      </c>
      <c r="B10" s="357"/>
      <c r="C10" s="83"/>
      <c r="D10" s="83"/>
      <c r="E10" s="83"/>
      <c r="F10" s="83"/>
      <c r="G10" s="84"/>
    </row>
    <row r="11" spans="1:7">
      <c r="A11" s="88"/>
      <c r="B11" s="154" t="s">
        <v>428</v>
      </c>
      <c r="C11" s="190">
        <v>3500</v>
      </c>
      <c r="D11" s="156"/>
      <c r="E11" s="155"/>
      <c r="F11" s="155">
        <v>3500</v>
      </c>
      <c r="G11" s="216" t="s">
        <v>527</v>
      </c>
    </row>
    <row r="12" spans="1:7">
      <c r="A12" s="88"/>
      <c r="B12" s="154" t="s">
        <v>429</v>
      </c>
      <c r="C12" s="190">
        <v>4000</v>
      </c>
      <c r="D12" s="156"/>
      <c r="E12" s="155"/>
      <c r="F12" s="155">
        <v>4000</v>
      </c>
      <c r="G12" s="216" t="s">
        <v>470</v>
      </c>
    </row>
    <row r="13" spans="1:7">
      <c r="A13" s="157"/>
      <c r="B13" s="154" t="s">
        <v>430</v>
      </c>
      <c r="C13" s="190">
        <v>5000</v>
      </c>
      <c r="D13" s="156"/>
      <c r="E13" s="155"/>
      <c r="F13" s="155">
        <v>5000</v>
      </c>
      <c r="G13" s="216" t="s">
        <v>470</v>
      </c>
    </row>
    <row r="14" spans="1:7">
      <c r="A14" s="158"/>
      <c r="B14" s="154" t="s">
        <v>431</v>
      </c>
      <c r="C14" s="190">
        <v>220</v>
      </c>
      <c r="D14" s="156"/>
      <c r="E14" s="155"/>
      <c r="F14" s="155">
        <v>220</v>
      </c>
      <c r="G14" s="216" t="s">
        <v>470</v>
      </c>
    </row>
    <row r="15" spans="1:7">
      <c r="A15" s="158"/>
      <c r="B15" s="154" t="s">
        <v>432</v>
      </c>
      <c r="C15" s="190">
        <v>8173</v>
      </c>
      <c r="D15" s="156"/>
      <c r="E15" s="155"/>
      <c r="F15" s="155">
        <v>8173</v>
      </c>
      <c r="G15" s="216" t="s">
        <v>470</v>
      </c>
    </row>
    <row r="16" spans="1:7">
      <c r="A16" s="157"/>
      <c r="B16" s="154" t="s">
        <v>618</v>
      </c>
      <c r="C16" s="190">
        <v>30900</v>
      </c>
      <c r="D16" s="156"/>
      <c r="E16" s="155"/>
      <c r="F16" s="155">
        <f t="shared" ref="F16:F21" si="0">C16</f>
        <v>30900</v>
      </c>
      <c r="G16" s="89" t="s">
        <v>426</v>
      </c>
    </row>
    <row r="17" spans="1:8">
      <c r="A17" s="157"/>
      <c r="B17" s="154" t="s">
        <v>613</v>
      </c>
      <c r="C17" s="190">
        <v>15000</v>
      </c>
      <c r="D17" s="156"/>
      <c r="E17" s="155"/>
      <c r="F17" s="155">
        <f t="shared" si="0"/>
        <v>15000</v>
      </c>
      <c r="G17" s="89" t="s">
        <v>427</v>
      </c>
    </row>
    <row r="18" spans="1:8">
      <c r="A18" s="157"/>
      <c r="B18" s="154" t="s">
        <v>614</v>
      </c>
      <c r="C18" s="190">
        <v>5000</v>
      </c>
      <c r="D18" s="156"/>
      <c r="E18" s="155"/>
      <c r="F18" s="155">
        <f t="shared" si="0"/>
        <v>5000</v>
      </c>
      <c r="G18" s="89" t="s">
        <v>615</v>
      </c>
    </row>
    <row r="19" spans="1:8">
      <c r="A19" s="157"/>
      <c r="B19" s="154" t="s">
        <v>616</v>
      </c>
      <c r="C19" s="190">
        <v>92800</v>
      </c>
      <c r="D19" s="156"/>
      <c r="E19" s="155"/>
      <c r="F19" s="155">
        <f t="shared" si="0"/>
        <v>92800</v>
      </c>
      <c r="G19" s="216" t="s">
        <v>527</v>
      </c>
    </row>
    <row r="20" spans="1:8">
      <c r="A20" s="157"/>
      <c r="B20" s="29" t="s">
        <v>617</v>
      </c>
      <c r="C20" s="190">
        <v>22510</v>
      </c>
      <c r="D20" s="156"/>
      <c r="E20" s="155"/>
      <c r="F20" s="155">
        <f t="shared" si="0"/>
        <v>22510</v>
      </c>
      <c r="G20" s="89" t="s">
        <v>426</v>
      </c>
    </row>
    <row r="21" spans="1:8">
      <c r="A21" s="157"/>
      <c r="C21" s="190"/>
      <c r="D21" s="156"/>
      <c r="E21" s="155"/>
      <c r="F21" s="155">
        <f t="shared" si="0"/>
        <v>0</v>
      </c>
      <c r="G21" s="89"/>
      <c r="H21" s="116">
        <f>F11+F12+F13+F14+F15+F16+F17+F18+F19+F20</f>
        <v>187103</v>
      </c>
    </row>
    <row r="22" spans="1:8">
      <c r="A22" s="153" t="s">
        <v>67</v>
      </c>
      <c r="B22" s="154"/>
      <c r="C22" s="155"/>
      <c r="D22" s="156"/>
      <c r="E22" s="155"/>
      <c r="F22" s="155"/>
      <c r="G22" s="89"/>
    </row>
    <row r="23" spans="1:8">
      <c r="A23" s="157"/>
      <c r="B23" s="154" t="s">
        <v>433</v>
      </c>
      <c r="C23" s="155">
        <v>104661.48</v>
      </c>
      <c r="D23" s="156"/>
      <c r="E23" s="155"/>
      <c r="F23" s="155">
        <f>C23</f>
        <v>104661.48</v>
      </c>
      <c r="G23" s="89" t="s">
        <v>427</v>
      </c>
    </row>
    <row r="24" spans="1:8">
      <c r="A24" s="153" t="s">
        <v>434</v>
      </c>
      <c r="B24" s="154"/>
      <c r="C24" s="155"/>
      <c r="D24" s="156"/>
      <c r="E24" s="155"/>
      <c r="F24" s="155"/>
      <c r="G24" s="89"/>
    </row>
    <row r="25" spans="1:8">
      <c r="A25" s="158"/>
      <c r="B25" s="154" t="s">
        <v>619</v>
      </c>
      <c r="C25" s="156">
        <v>232000</v>
      </c>
      <c r="D25" s="155"/>
      <c r="E25" s="155"/>
      <c r="F25" s="155">
        <f>C25</f>
        <v>232000</v>
      </c>
      <c r="G25" s="89" t="s">
        <v>426</v>
      </c>
    </row>
    <row r="26" spans="1:8">
      <c r="A26" s="158"/>
      <c r="B26" s="159" t="s">
        <v>621</v>
      </c>
      <c r="C26" s="155">
        <v>315000</v>
      </c>
      <c r="D26" s="155"/>
      <c r="E26" s="155"/>
      <c r="F26" s="155">
        <f>C26</f>
        <v>315000</v>
      </c>
      <c r="G26" s="89" t="s">
        <v>470</v>
      </c>
    </row>
    <row r="27" spans="1:8">
      <c r="A27" s="158"/>
      <c r="B27" s="159" t="s">
        <v>622</v>
      </c>
      <c r="C27" s="155">
        <v>15900</v>
      </c>
      <c r="D27" s="155"/>
      <c r="E27" s="155"/>
      <c r="F27" s="155">
        <f>C27</f>
        <v>15900</v>
      </c>
      <c r="G27" s="89" t="s">
        <v>470</v>
      </c>
    </row>
    <row r="28" spans="1:8">
      <c r="A28" s="158"/>
      <c r="B28" s="159" t="s">
        <v>623</v>
      </c>
      <c r="C28" s="155">
        <v>96600</v>
      </c>
      <c r="D28" s="155"/>
      <c r="E28" s="155"/>
      <c r="F28" s="155">
        <f>C28</f>
        <v>96600</v>
      </c>
      <c r="G28" s="89" t="s">
        <v>470</v>
      </c>
    </row>
    <row r="29" spans="1:8">
      <c r="A29" s="158"/>
      <c r="B29" s="154" t="s">
        <v>620</v>
      </c>
      <c r="C29" s="217"/>
      <c r="D29" s="218">
        <v>1055000</v>
      </c>
      <c r="E29" s="218"/>
      <c r="F29" s="219">
        <f>D29</f>
        <v>1055000</v>
      </c>
      <c r="G29" s="220" t="s">
        <v>470</v>
      </c>
    </row>
    <row r="30" spans="1:8">
      <c r="A30" s="85"/>
      <c r="B30" s="86" t="s">
        <v>15</v>
      </c>
      <c r="C30" s="87">
        <f>SUM(C9:C29)</f>
        <v>951264.48</v>
      </c>
      <c r="D30" s="87">
        <f>SUM(D9:D29)</f>
        <v>1898060</v>
      </c>
      <c r="E30" s="87">
        <f>SUM(E11:E29)</f>
        <v>0</v>
      </c>
      <c r="F30" s="87">
        <f>SUM(F9:F29)</f>
        <v>2849324.48</v>
      </c>
      <c r="G30" s="177"/>
    </row>
  </sheetData>
  <mergeCells count="10">
    <mergeCell ref="A8:B8"/>
    <mergeCell ref="A10:B10"/>
    <mergeCell ref="B2:G2"/>
    <mergeCell ref="B3:G3"/>
    <mergeCell ref="B4:G4"/>
    <mergeCell ref="A6:B7"/>
    <mergeCell ref="C6:D6"/>
    <mergeCell ref="E6:E7"/>
    <mergeCell ref="F6:F7"/>
    <mergeCell ref="G6:G7"/>
  </mergeCells>
  <pageMargins left="0.70866141732283472" right="0.15748031496062992" top="0.24" bottom="0.17" header="0.15" footer="0.16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J68"/>
  <sheetViews>
    <sheetView topLeftCell="A4" zoomScale="120" zoomScaleNormal="120" workbookViewId="0">
      <selection activeCell="D6" sqref="D6"/>
    </sheetView>
  </sheetViews>
  <sheetFormatPr defaultRowHeight="20.25"/>
  <cols>
    <col min="1" max="1" width="3.75" style="34" customWidth="1"/>
    <col min="2" max="2" width="3.875" style="70" customWidth="1"/>
    <col min="3" max="3" width="33.625" style="34" customWidth="1"/>
    <col min="4" max="4" width="14.875" style="36" bestFit="1" customWidth="1"/>
    <col min="5" max="5" width="1.5" style="36" customWidth="1"/>
    <col min="6" max="6" width="14.625" style="36" customWidth="1"/>
    <col min="7" max="7" width="1.625" style="36" customWidth="1"/>
    <col min="8" max="8" width="16" style="36" customWidth="1"/>
    <col min="9" max="9" width="14.875" style="34" bestFit="1" customWidth="1"/>
    <col min="10" max="10" width="21.5" style="34" bestFit="1" customWidth="1"/>
    <col min="11" max="16384" width="9" style="34"/>
  </cols>
  <sheetData>
    <row r="1" spans="1:10">
      <c r="H1" s="160" t="s">
        <v>734</v>
      </c>
    </row>
    <row r="2" spans="1:10" s="33" customFormat="1" ht="23.25">
      <c r="A2" s="367" t="s">
        <v>94</v>
      </c>
      <c r="B2" s="367"/>
      <c r="C2" s="367"/>
      <c r="D2" s="367"/>
      <c r="E2" s="367"/>
      <c r="F2" s="367"/>
      <c r="G2" s="367"/>
      <c r="H2" s="367"/>
      <c r="I2" s="32"/>
    </row>
    <row r="3" spans="1:10" s="33" customFormat="1" ht="23.25">
      <c r="A3" s="367" t="s">
        <v>27</v>
      </c>
      <c r="B3" s="367"/>
      <c r="C3" s="367"/>
      <c r="D3" s="367"/>
      <c r="E3" s="367"/>
      <c r="F3" s="367"/>
      <c r="G3" s="367"/>
      <c r="H3" s="367"/>
      <c r="I3" s="32"/>
    </row>
    <row r="4" spans="1:10" s="33" customFormat="1" ht="23.25">
      <c r="A4" s="367" t="s">
        <v>599</v>
      </c>
      <c r="B4" s="367"/>
      <c r="C4" s="367"/>
      <c r="D4" s="367"/>
      <c r="E4" s="367"/>
      <c r="F4" s="367"/>
      <c r="G4" s="367"/>
      <c r="H4" s="367"/>
      <c r="I4" s="32"/>
    </row>
    <row r="5" spans="1:10">
      <c r="B5" s="35" t="s">
        <v>624</v>
      </c>
      <c r="H5" s="37">
        <v>10237597.779999999</v>
      </c>
    </row>
    <row r="6" spans="1:10">
      <c r="B6" s="38" t="s">
        <v>5</v>
      </c>
      <c r="C6" s="34" t="s">
        <v>28</v>
      </c>
      <c r="D6" s="39">
        <v>707601.81</v>
      </c>
      <c r="F6" s="40"/>
    </row>
    <row r="7" spans="1:10">
      <c r="B7" s="38" t="s">
        <v>6</v>
      </c>
      <c r="C7" s="41" t="s">
        <v>29</v>
      </c>
      <c r="D7" s="42">
        <v>176900.45</v>
      </c>
      <c r="F7" s="40">
        <f>D6-D7</f>
        <v>530701.3600000001</v>
      </c>
    </row>
    <row r="8" spans="1:10">
      <c r="B8" s="38" t="s">
        <v>5</v>
      </c>
      <c r="C8" s="43"/>
      <c r="H8" s="40"/>
      <c r="I8" s="44"/>
    </row>
    <row r="9" spans="1:10">
      <c r="B9" s="38"/>
      <c r="C9" s="43" t="s">
        <v>436</v>
      </c>
      <c r="F9" s="36">
        <v>12804</v>
      </c>
      <c r="H9" s="40"/>
      <c r="I9" s="44"/>
    </row>
    <row r="10" spans="1:10">
      <c r="B10" s="38"/>
      <c r="C10" s="43" t="s">
        <v>437</v>
      </c>
      <c r="F10" s="36">
        <v>4324.3999999999996</v>
      </c>
      <c r="H10" s="40">
        <f>SUM(F7:F10)</f>
        <v>547829.76000000013</v>
      </c>
      <c r="I10" s="44"/>
    </row>
    <row r="11" spans="1:10">
      <c r="B11" s="38" t="s">
        <v>6</v>
      </c>
      <c r="C11" s="34" t="s">
        <v>437</v>
      </c>
      <c r="D11" s="40"/>
      <c r="F11" s="36">
        <v>0</v>
      </c>
      <c r="I11" s="36"/>
    </row>
    <row r="12" spans="1:10">
      <c r="B12" s="38"/>
      <c r="C12" s="34" t="s">
        <v>633</v>
      </c>
      <c r="D12" s="40"/>
      <c r="H12" s="45">
        <v>232763</v>
      </c>
      <c r="I12" s="36"/>
    </row>
    <row r="13" spans="1:10" s="46" customFormat="1" ht="21" thickBot="1">
      <c r="B13" s="47" t="s">
        <v>625</v>
      </c>
      <c r="C13" s="48"/>
      <c r="D13" s="49"/>
      <c r="E13" s="49"/>
      <c r="F13" s="49"/>
      <c r="G13" s="49"/>
      <c r="H13" s="50">
        <f>+H5+H10-H12</f>
        <v>10552664.539999999</v>
      </c>
      <c r="J13" s="49"/>
    </row>
    <row r="14" spans="1:10" s="46" customFormat="1" ht="21" thickTop="1">
      <c r="B14" s="47"/>
      <c r="C14" s="48"/>
      <c r="D14" s="49"/>
      <c r="E14" s="49"/>
      <c r="F14" s="49"/>
      <c r="G14" s="49"/>
      <c r="H14" s="49"/>
      <c r="I14" s="51"/>
    </row>
    <row r="15" spans="1:10">
      <c r="B15" s="368"/>
      <c r="C15" s="364"/>
      <c r="D15" s="53"/>
      <c r="E15" s="53"/>
      <c r="F15" s="53"/>
      <c r="G15" s="53"/>
      <c r="H15" s="53"/>
    </row>
    <row r="16" spans="1:10">
      <c r="A16" s="54"/>
      <c r="B16" s="212" t="s">
        <v>626</v>
      </c>
      <c r="C16" s="52"/>
      <c r="D16" s="55"/>
      <c r="E16" s="55"/>
      <c r="F16" s="55"/>
      <c r="G16" s="53"/>
      <c r="H16" s="53"/>
    </row>
    <row r="17" spans="1:9">
      <c r="A17" s="56"/>
      <c r="B17" s="57"/>
      <c r="C17" s="52" t="s">
        <v>30</v>
      </c>
      <c r="D17" s="40"/>
      <c r="E17" s="55"/>
      <c r="F17" s="40">
        <v>4324.3999999999996</v>
      </c>
      <c r="G17" s="55"/>
      <c r="H17" s="55"/>
      <c r="I17" s="58"/>
    </row>
    <row r="18" spans="1:9">
      <c r="A18" s="56"/>
      <c r="B18" s="57"/>
      <c r="C18" s="52" t="s">
        <v>463</v>
      </c>
      <c r="D18" s="40"/>
      <c r="E18" s="55"/>
      <c r="F18" s="40">
        <v>700123.84</v>
      </c>
      <c r="G18" s="55"/>
      <c r="H18" s="55"/>
      <c r="I18" s="58"/>
    </row>
    <row r="19" spans="1:9">
      <c r="A19" s="56"/>
      <c r="B19" s="57"/>
      <c r="C19" s="52" t="s">
        <v>31</v>
      </c>
      <c r="D19" s="40"/>
      <c r="E19" s="55"/>
      <c r="F19" s="40">
        <f>H13-F17-F18</f>
        <v>9848216.2999999989</v>
      </c>
      <c r="G19" s="55"/>
      <c r="H19" s="55"/>
      <c r="I19" s="58"/>
    </row>
    <row r="20" spans="1:9" ht="21" thickBot="1">
      <c r="A20" s="56"/>
      <c r="B20" s="52"/>
      <c r="C20" s="52"/>
      <c r="D20" s="40"/>
      <c r="E20" s="55"/>
      <c r="F20" s="59">
        <f>H13</f>
        <v>10552664.539999999</v>
      </c>
      <c r="G20" s="55"/>
      <c r="H20" s="55"/>
      <c r="I20" s="58"/>
    </row>
    <row r="21" spans="1:9" ht="21" thickTop="1">
      <c r="A21" s="56"/>
      <c r="B21" s="52"/>
      <c r="C21" s="52"/>
      <c r="D21" s="40"/>
      <c r="E21" s="55"/>
      <c r="F21" s="40"/>
      <c r="G21" s="55"/>
      <c r="H21" s="55"/>
      <c r="I21" s="58"/>
    </row>
    <row r="22" spans="1:9">
      <c r="A22" s="56"/>
      <c r="B22" s="52"/>
      <c r="C22" s="52"/>
      <c r="D22" s="60"/>
      <c r="E22" s="55"/>
      <c r="F22" s="55"/>
      <c r="G22" s="55"/>
      <c r="H22" s="55"/>
    </row>
    <row r="23" spans="1:9">
      <c r="A23" s="54" t="s">
        <v>19</v>
      </c>
      <c r="B23" s="52"/>
      <c r="C23" s="61" t="s">
        <v>627</v>
      </c>
      <c r="D23" s="61"/>
      <c r="E23" s="55"/>
      <c r="F23" s="55"/>
      <c r="G23" s="55"/>
      <c r="H23" s="55"/>
    </row>
    <row r="24" spans="1:9">
      <c r="A24" s="54"/>
      <c r="B24" s="52"/>
      <c r="C24" s="364" t="s">
        <v>628</v>
      </c>
      <c r="D24" s="364"/>
      <c r="E24" s="55"/>
      <c r="F24" s="55"/>
      <c r="G24" s="55"/>
      <c r="H24" s="55"/>
    </row>
    <row r="25" spans="1:9">
      <c r="A25" s="54"/>
      <c r="B25" s="52"/>
      <c r="C25" s="52" t="s">
        <v>438</v>
      </c>
      <c r="D25" s="55"/>
      <c r="E25" s="55"/>
      <c r="F25" s="55"/>
      <c r="G25" s="55"/>
      <c r="H25" s="55"/>
    </row>
    <row r="26" spans="1:9">
      <c r="A26" s="54"/>
      <c r="B26" s="52"/>
      <c r="C26" s="52"/>
      <c r="D26" s="55"/>
      <c r="E26" s="55"/>
      <c r="F26" s="55"/>
      <c r="G26" s="55"/>
      <c r="H26" s="55"/>
    </row>
    <row r="27" spans="1:9">
      <c r="A27" s="54"/>
      <c r="B27" s="52"/>
      <c r="C27" s="52"/>
      <c r="D27" s="55"/>
      <c r="E27" s="55"/>
      <c r="F27" s="55"/>
      <c r="G27" s="55"/>
      <c r="H27" s="55"/>
    </row>
    <row r="28" spans="1:9">
      <c r="A28" s="54"/>
      <c r="B28" s="52"/>
      <c r="C28" s="52"/>
      <c r="D28" s="55"/>
      <c r="E28" s="55"/>
      <c r="F28" s="55"/>
      <c r="G28" s="55"/>
      <c r="H28" s="55"/>
    </row>
    <row r="29" spans="1:9">
      <c r="A29" s="54"/>
      <c r="B29" s="52"/>
      <c r="C29" s="52"/>
      <c r="D29" s="55"/>
      <c r="E29" s="55"/>
      <c r="F29" s="55"/>
      <c r="G29" s="55"/>
      <c r="H29" s="55"/>
    </row>
    <row r="30" spans="1:9">
      <c r="A30" s="54"/>
      <c r="B30" s="52"/>
      <c r="C30" s="52"/>
      <c r="D30" s="55"/>
      <c r="E30" s="55"/>
      <c r="F30" s="55"/>
      <c r="G30" s="55"/>
      <c r="H30" s="55"/>
    </row>
    <row r="31" spans="1:9">
      <c r="A31" s="54"/>
      <c r="B31" s="52"/>
      <c r="C31" s="52"/>
      <c r="D31" s="55"/>
      <c r="E31" s="55"/>
      <c r="F31" s="55"/>
      <c r="G31" s="55"/>
      <c r="H31" s="55"/>
    </row>
    <row r="32" spans="1:9">
      <c r="A32" s="54"/>
      <c r="B32" s="52"/>
      <c r="C32" s="52"/>
      <c r="D32" s="55"/>
      <c r="E32" s="55"/>
      <c r="F32" s="55"/>
      <c r="G32" s="55"/>
      <c r="H32" s="55"/>
    </row>
    <row r="33" spans="1:9">
      <c r="A33" s="54"/>
      <c r="B33" s="52"/>
      <c r="C33" s="52"/>
      <c r="D33" s="55"/>
      <c r="E33" s="55"/>
      <c r="F33" s="55"/>
      <c r="G33" s="55"/>
      <c r="H33" s="55"/>
    </row>
    <row r="34" spans="1:9">
      <c r="A34" s="54"/>
      <c r="B34" s="52"/>
      <c r="C34" s="52"/>
      <c r="D34" s="55"/>
      <c r="E34" s="55"/>
      <c r="F34" s="55"/>
      <c r="G34" s="55"/>
      <c r="H34" s="55"/>
    </row>
    <row r="35" spans="1:9">
      <c r="A35" s="54"/>
      <c r="B35" s="52"/>
      <c r="C35" s="52"/>
      <c r="D35" s="55"/>
      <c r="E35" s="55"/>
      <c r="F35" s="55"/>
      <c r="G35" s="55"/>
      <c r="H35" s="55"/>
    </row>
    <row r="36" spans="1:9">
      <c r="A36" s="54"/>
      <c r="B36" s="52"/>
      <c r="C36" s="52"/>
      <c r="D36" s="55"/>
      <c r="E36" s="55"/>
      <c r="F36" s="55"/>
      <c r="G36" s="55"/>
      <c r="H36" s="55"/>
    </row>
    <row r="37" spans="1:9">
      <c r="A37" s="54"/>
      <c r="B37" s="52"/>
      <c r="C37" s="52"/>
      <c r="D37" s="55"/>
      <c r="E37" s="55"/>
      <c r="F37" s="55"/>
      <c r="G37" s="55"/>
      <c r="H37" s="55"/>
    </row>
    <row r="38" spans="1:9">
      <c r="A38" s="54"/>
      <c r="B38" s="52"/>
      <c r="C38" s="52"/>
      <c r="D38" s="55"/>
      <c r="E38" s="55"/>
      <c r="F38" s="55"/>
      <c r="G38" s="55"/>
      <c r="H38" s="55"/>
    </row>
    <row r="39" spans="1:9">
      <c r="A39" s="54"/>
      <c r="B39" s="52"/>
      <c r="C39" s="52"/>
      <c r="D39" s="55"/>
      <c r="E39" s="55"/>
      <c r="F39" s="55"/>
      <c r="G39" s="55"/>
      <c r="H39" s="55"/>
    </row>
    <row r="40" spans="1:9">
      <c r="A40" s="54"/>
      <c r="B40" s="52"/>
      <c r="C40" s="52"/>
      <c r="D40" s="55"/>
      <c r="E40" s="55"/>
      <c r="F40" s="55"/>
      <c r="G40" s="55"/>
      <c r="H40" s="55"/>
    </row>
    <row r="41" spans="1:9" ht="23.25">
      <c r="A41" s="33"/>
      <c r="B41" s="367" t="s">
        <v>94</v>
      </c>
      <c r="C41" s="367"/>
      <c r="D41" s="367"/>
      <c r="E41" s="367"/>
      <c r="F41" s="367"/>
      <c r="G41" s="367"/>
      <c r="H41" s="367"/>
      <c r="I41" s="56"/>
    </row>
    <row r="42" spans="1:9" ht="23.25">
      <c r="A42" s="33"/>
      <c r="B42" s="367" t="s">
        <v>629</v>
      </c>
      <c r="C42" s="367"/>
      <c r="D42" s="367"/>
      <c r="E42" s="367"/>
      <c r="F42" s="367"/>
      <c r="G42" s="367"/>
      <c r="H42" s="367"/>
      <c r="I42" s="56"/>
    </row>
    <row r="43" spans="1:9">
      <c r="A43" s="93"/>
      <c r="B43" s="52"/>
      <c r="C43" s="56"/>
      <c r="D43" s="53"/>
      <c r="E43" s="53"/>
      <c r="F43" s="53"/>
      <c r="G43" s="53"/>
      <c r="H43" s="53"/>
      <c r="I43" s="56"/>
    </row>
    <row r="44" spans="1:9">
      <c r="A44" s="366" t="s">
        <v>630</v>
      </c>
      <c r="B44" s="366"/>
      <c r="C44" s="366"/>
      <c r="D44" s="366"/>
      <c r="E44" s="366"/>
      <c r="F44" s="366"/>
      <c r="G44" s="35"/>
      <c r="H44" s="94" t="s">
        <v>4</v>
      </c>
      <c r="I44" s="56"/>
    </row>
    <row r="45" spans="1:9">
      <c r="A45" s="95" t="s">
        <v>32</v>
      </c>
      <c r="B45" s="96" t="s">
        <v>33</v>
      </c>
      <c r="C45" s="95"/>
      <c r="D45" s="56"/>
      <c r="E45" s="56"/>
      <c r="F45" s="56"/>
      <c r="G45" s="55"/>
      <c r="H45" s="55"/>
    </row>
    <row r="46" spans="1:9">
      <c r="A46" s="97"/>
      <c r="B46" s="365" t="s">
        <v>631</v>
      </c>
      <c r="C46" s="365"/>
      <c r="D46" s="49"/>
      <c r="E46" s="49"/>
      <c r="F46" s="40">
        <f>H13</f>
        <v>10552664.539999999</v>
      </c>
      <c r="G46" s="44"/>
      <c r="H46" s="94"/>
      <c r="I46" s="46"/>
    </row>
    <row r="47" spans="1:9">
      <c r="A47" s="97"/>
      <c r="B47" s="364" t="s">
        <v>34</v>
      </c>
      <c r="C47" s="364"/>
      <c r="D47" s="49"/>
      <c r="E47" s="49"/>
      <c r="F47" s="49"/>
      <c r="G47" s="60"/>
      <c r="H47" s="94"/>
      <c r="I47" s="46"/>
    </row>
    <row r="48" spans="1:9">
      <c r="A48" s="97"/>
      <c r="B48" s="92" t="s">
        <v>6</v>
      </c>
      <c r="C48" s="52" t="s">
        <v>461</v>
      </c>
      <c r="E48" s="49"/>
      <c r="F48" s="36">
        <v>4324.3999999999996</v>
      </c>
      <c r="G48" s="60"/>
      <c r="H48" s="94"/>
      <c r="I48" s="46"/>
    </row>
    <row r="49" spans="1:10">
      <c r="A49" s="97"/>
      <c r="B49" s="92"/>
      <c r="C49" s="52" t="s">
        <v>462</v>
      </c>
      <c r="E49" s="49"/>
      <c r="F49" s="36">
        <v>700123.84</v>
      </c>
      <c r="G49" s="60"/>
      <c r="H49" s="94"/>
      <c r="I49" s="46"/>
    </row>
    <row r="50" spans="1:10" ht="21" thickBot="1">
      <c r="A50" s="97"/>
      <c r="B50" s="47"/>
      <c r="C50" s="94" t="s">
        <v>35</v>
      </c>
      <c r="D50" s="94"/>
      <c r="E50" s="94"/>
      <c r="F50" s="59">
        <f>+F46-F48-F49</f>
        <v>9848216.2999999989</v>
      </c>
      <c r="G50" s="98"/>
      <c r="H50" s="94"/>
      <c r="I50" s="46"/>
    </row>
    <row r="51" spans="1:10" ht="21" thickTop="1">
      <c r="A51" s="56"/>
      <c r="B51" s="52"/>
      <c r="C51" s="53"/>
      <c r="D51" s="99"/>
      <c r="E51" s="53"/>
      <c r="F51" s="53"/>
      <c r="G51" s="53"/>
      <c r="H51" s="53"/>
    </row>
    <row r="52" spans="1:10">
      <c r="A52" s="95" t="s">
        <v>36</v>
      </c>
      <c r="B52" s="365" t="s">
        <v>55</v>
      </c>
      <c r="C52" s="365"/>
      <c r="D52" s="365"/>
      <c r="E52" s="53"/>
      <c r="F52" s="53"/>
      <c r="G52" s="53"/>
      <c r="H52" s="53"/>
    </row>
    <row r="53" spans="1:10">
      <c r="A53" s="97"/>
      <c r="B53" s="366" t="s">
        <v>632</v>
      </c>
      <c r="C53" s="366"/>
      <c r="D53" s="366"/>
      <c r="F53" s="40"/>
      <c r="G53" s="100"/>
      <c r="H53" s="53">
        <v>20963358.859999999</v>
      </c>
    </row>
    <row r="54" spans="1:10">
      <c r="A54" s="97"/>
      <c r="B54" s="364" t="s">
        <v>34</v>
      </c>
      <c r="C54" s="364"/>
      <c r="D54" s="53"/>
      <c r="E54" s="53"/>
      <c r="G54" s="53"/>
      <c r="H54" s="53"/>
      <c r="I54" s="67"/>
    </row>
    <row r="55" spans="1:10">
      <c r="A55" s="56"/>
      <c r="B55" s="101" t="s">
        <v>6</v>
      </c>
      <c r="C55" s="53" t="s">
        <v>37</v>
      </c>
      <c r="D55" s="40"/>
      <c r="E55" s="53"/>
      <c r="F55" s="40">
        <v>2849324.48</v>
      </c>
      <c r="G55" s="53"/>
      <c r="H55" s="53"/>
    </row>
    <row r="56" spans="1:10">
      <c r="A56" s="56"/>
      <c r="B56" s="93"/>
      <c r="C56" s="53" t="s">
        <v>38</v>
      </c>
      <c r="D56" s="40"/>
      <c r="E56" s="53"/>
      <c r="F56" s="40">
        <v>0</v>
      </c>
      <c r="G56" s="53"/>
      <c r="H56" s="53"/>
    </row>
    <row r="57" spans="1:10">
      <c r="A57" s="56"/>
      <c r="B57" s="93"/>
      <c r="C57" s="53" t="s">
        <v>39</v>
      </c>
      <c r="D57" s="40"/>
      <c r="E57" s="53"/>
      <c r="F57" s="40">
        <v>0</v>
      </c>
      <c r="G57" s="53"/>
      <c r="H57" s="53"/>
    </row>
    <row r="58" spans="1:10">
      <c r="A58" s="56"/>
      <c r="B58" s="93"/>
      <c r="C58" s="53" t="s">
        <v>40</v>
      </c>
      <c r="D58" s="40"/>
      <c r="E58" s="53"/>
      <c r="F58" s="40">
        <v>1141703.93</v>
      </c>
      <c r="G58" s="53"/>
      <c r="H58" s="53"/>
      <c r="I58" s="58">
        <f>+F58-776250.38</f>
        <v>365453.54999999993</v>
      </c>
    </row>
    <row r="59" spans="1:10">
      <c r="A59" s="56"/>
      <c r="B59" s="52"/>
      <c r="C59" s="53" t="s">
        <v>41</v>
      </c>
      <c r="D59" s="102"/>
      <c r="E59" s="53"/>
      <c r="F59" s="40">
        <v>7240754.1500000004</v>
      </c>
      <c r="G59" s="100"/>
      <c r="H59" s="53">
        <f>SUM(F55:F59)</f>
        <v>11231782.560000001</v>
      </c>
    </row>
    <row r="60" spans="1:10" ht="21" thickBot="1">
      <c r="A60" s="56"/>
      <c r="B60" s="52"/>
      <c r="C60" s="94" t="s">
        <v>35</v>
      </c>
      <c r="D60" s="53"/>
      <c r="E60" s="53"/>
      <c r="F60" s="98"/>
      <c r="G60" s="53"/>
      <c r="H60" s="103">
        <f>H53-H59</f>
        <v>9731576.2999999989</v>
      </c>
      <c r="I60" s="58"/>
      <c r="J60" s="58"/>
    </row>
    <row r="61" spans="1:10" ht="21" thickTop="1">
      <c r="A61" s="56"/>
      <c r="B61" s="52"/>
      <c r="C61" s="94"/>
      <c r="D61" s="53"/>
      <c r="E61" s="53"/>
      <c r="F61" s="98"/>
      <c r="G61" s="53"/>
      <c r="H61" s="53"/>
      <c r="I61" s="58">
        <f>+F50-H60</f>
        <v>116640</v>
      </c>
    </row>
    <row r="62" spans="1:10">
      <c r="A62" s="56"/>
      <c r="B62" s="52"/>
      <c r="C62" s="94"/>
      <c r="D62" s="53"/>
      <c r="E62" s="53"/>
      <c r="F62" s="98"/>
      <c r="G62" s="53"/>
      <c r="H62" s="53"/>
      <c r="I62" s="58"/>
      <c r="J62" s="58"/>
    </row>
    <row r="63" spans="1:10">
      <c r="A63" s="63"/>
      <c r="B63" s="62"/>
      <c r="C63" s="65"/>
      <c r="D63" s="64"/>
      <c r="E63" s="64"/>
      <c r="F63" s="66"/>
      <c r="G63" s="64"/>
      <c r="H63" s="64"/>
      <c r="I63" s="58"/>
    </row>
    <row r="64" spans="1:10">
      <c r="A64" s="56"/>
      <c r="B64" s="363"/>
      <c r="C64" s="363"/>
      <c r="D64" s="363"/>
      <c r="E64" s="363"/>
      <c r="F64" s="363"/>
      <c r="G64" s="363"/>
      <c r="H64" s="363"/>
      <c r="I64" s="363"/>
    </row>
    <row r="65" spans="1:9">
      <c r="A65" s="56"/>
      <c r="B65" s="363"/>
      <c r="C65" s="363"/>
      <c r="D65" s="363"/>
      <c r="E65" s="363"/>
      <c r="F65" s="363"/>
      <c r="G65" s="363"/>
      <c r="H65" s="363"/>
      <c r="I65" s="363"/>
    </row>
    <row r="66" spans="1:9">
      <c r="A66" s="68"/>
      <c r="B66" s="363"/>
      <c r="C66" s="363"/>
      <c r="D66" s="363"/>
      <c r="E66" s="363"/>
      <c r="F66" s="363"/>
      <c r="G66" s="363"/>
      <c r="H66" s="363"/>
      <c r="I66" s="363"/>
    </row>
    <row r="67" spans="1:9">
      <c r="A67" s="68"/>
      <c r="B67" s="68"/>
      <c r="C67" s="68"/>
      <c r="D67" s="68"/>
      <c r="E67" s="68"/>
      <c r="F67" s="68"/>
      <c r="G67" s="68"/>
      <c r="H67" s="68"/>
      <c r="I67" s="69"/>
    </row>
    <row r="68" spans="1:9">
      <c r="A68" s="363"/>
      <c r="B68" s="363"/>
      <c r="C68" s="363"/>
      <c r="D68" s="363"/>
      <c r="E68" s="363"/>
      <c r="F68" s="363"/>
      <c r="G68" s="363"/>
      <c r="H68" s="363"/>
      <c r="I68" s="363"/>
    </row>
  </sheetData>
  <mergeCells count="17">
    <mergeCell ref="B42:H42"/>
    <mergeCell ref="A44:F44"/>
    <mergeCell ref="B46:C46"/>
    <mergeCell ref="A2:H2"/>
    <mergeCell ref="A3:H3"/>
    <mergeCell ref="A4:H4"/>
    <mergeCell ref="B15:C15"/>
    <mergeCell ref="C24:D24"/>
    <mergeCell ref="B41:H41"/>
    <mergeCell ref="A68:I68"/>
    <mergeCell ref="B47:C47"/>
    <mergeCell ref="B52:D52"/>
    <mergeCell ref="B54:C54"/>
    <mergeCell ref="B64:I64"/>
    <mergeCell ref="B65:I65"/>
    <mergeCell ref="B66:I66"/>
    <mergeCell ref="B53:D53"/>
  </mergeCells>
  <pageMargins left="0.70866141732283472" right="0.70866141732283472" top="0.57999999999999996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2:Q39"/>
  <sheetViews>
    <sheetView tabSelected="1" view="pageBreakPreview" topLeftCell="A19" zoomScaleNormal="110" zoomScaleSheetLayoutView="100" workbookViewId="0">
      <selection activeCell="D20" sqref="D20"/>
    </sheetView>
  </sheetViews>
  <sheetFormatPr defaultRowHeight="20.25"/>
  <cols>
    <col min="1" max="1" width="2.625" style="2" customWidth="1"/>
    <col min="2" max="2" width="24.5" style="2" customWidth="1"/>
    <col min="3" max="3" width="15.875" style="114" customWidth="1"/>
    <col min="4" max="4" width="16.75" style="114" customWidth="1"/>
    <col min="5" max="5" width="15.75" style="114" customWidth="1"/>
    <col min="6" max="6" width="11.875" style="114" customWidth="1"/>
    <col min="7" max="7" width="14.875" style="114" customWidth="1"/>
    <col min="8" max="8" width="12.875" style="114" customWidth="1"/>
    <col min="9" max="10" width="12.625" style="114" customWidth="1"/>
    <col min="11" max="12" width="13.625" style="114" customWidth="1"/>
    <col min="13" max="13" width="11.875" style="114" customWidth="1"/>
    <col min="14" max="14" width="16.125" style="114" customWidth="1"/>
    <col min="15" max="15" width="15.125" style="114" customWidth="1"/>
    <col min="16" max="16" width="16.625" style="114" customWidth="1"/>
    <col min="17" max="17" width="17.5" style="2" customWidth="1"/>
    <col min="18" max="16384" width="9" style="2"/>
  </cols>
  <sheetData>
    <row r="2" spans="1:17" ht="21" customHeight="1">
      <c r="B2" s="369" t="s">
        <v>459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</row>
    <row r="3" spans="1:17" ht="20.25" customHeight="1">
      <c r="B3" s="369" t="s">
        <v>439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</row>
    <row r="4" spans="1:17" ht="20.25" customHeight="1">
      <c r="B4" s="369" t="s">
        <v>639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</row>
    <row r="5" spans="1:17" ht="12" customHeight="1">
      <c r="B5" s="223"/>
      <c r="C5" s="230"/>
      <c r="D5" s="230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</row>
    <row r="6" spans="1:17" ht="39" customHeight="1">
      <c r="A6" s="370" t="s">
        <v>17</v>
      </c>
      <c r="B6" s="371"/>
      <c r="C6" s="193" t="s">
        <v>43</v>
      </c>
      <c r="D6" s="193" t="s">
        <v>15</v>
      </c>
      <c r="E6" s="194" t="s">
        <v>440</v>
      </c>
      <c r="F6" s="194" t="s">
        <v>441</v>
      </c>
      <c r="G6" s="194" t="s">
        <v>442</v>
      </c>
      <c r="H6" s="194" t="s">
        <v>443</v>
      </c>
      <c r="I6" s="194" t="s">
        <v>444</v>
      </c>
      <c r="J6" s="194" t="s">
        <v>445</v>
      </c>
      <c r="K6" s="194" t="s">
        <v>446</v>
      </c>
      <c r="L6" s="194" t="s">
        <v>447</v>
      </c>
      <c r="M6" s="194" t="s">
        <v>448</v>
      </c>
      <c r="N6" s="194" t="s">
        <v>449</v>
      </c>
      <c r="O6" s="194" t="s">
        <v>450</v>
      </c>
      <c r="P6" s="194" t="s">
        <v>45</v>
      </c>
    </row>
    <row r="7" spans="1:17">
      <c r="A7" s="195" t="s">
        <v>44</v>
      </c>
      <c r="B7" s="196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8" spans="1:17">
      <c r="A8" s="197"/>
      <c r="B8" s="198" t="s">
        <v>451</v>
      </c>
      <c r="C8" s="119">
        <v>12630900</v>
      </c>
      <c r="D8" s="119">
        <v>10675669</v>
      </c>
      <c r="E8" s="119">
        <v>10360789</v>
      </c>
      <c r="F8" s="119"/>
      <c r="G8" s="119"/>
      <c r="H8" s="119"/>
      <c r="I8" s="119"/>
      <c r="J8" s="119"/>
      <c r="K8" s="119"/>
      <c r="L8" s="119"/>
      <c r="M8" s="119"/>
      <c r="N8" s="119"/>
      <c r="O8" s="119">
        <v>314880</v>
      </c>
      <c r="P8" s="119"/>
      <c r="Q8" s="199">
        <f>SUM(E8:P8)</f>
        <v>10675669</v>
      </c>
    </row>
    <row r="9" spans="1:17">
      <c r="A9" s="197"/>
      <c r="B9" s="198" t="s">
        <v>65</v>
      </c>
      <c r="C9" s="119">
        <v>2270430</v>
      </c>
      <c r="D9" s="119">
        <v>1120850</v>
      </c>
      <c r="E9" s="119">
        <v>1120850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99">
        <f t="shared" ref="Q9:Q17" si="0">SUM(E9:P9)</f>
        <v>1120850</v>
      </c>
    </row>
    <row r="10" spans="1:17">
      <c r="A10" s="197"/>
      <c r="B10" s="198" t="s">
        <v>66</v>
      </c>
      <c r="C10" s="119">
        <v>10035200</v>
      </c>
      <c r="D10" s="119">
        <v>4255381</v>
      </c>
      <c r="E10" s="119">
        <v>1556158</v>
      </c>
      <c r="F10" s="119">
        <v>65300</v>
      </c>
      <c r="G10" s="119">
        <v>1385324</v>
      </c>
      <c r="H10" s="119">
        <v>419234</v>
      </c>
      <c r="I10" s="119"/>
      <c r="J10" s="119"/>
      <c r="K10" s="119">
        <v>61900</v>
      </c>
      <c r="L10" s="119">
        <v>371680</v>
      </c>
      <c r="M10" s="119"/>
      <c r="N10" s="119">
        <v>128430</v>
      </c>
      <c r="O10" s="119">
        <v>267355</v>
      </c>
      <c r="P10" s="119"/>
      <c r="Q10" s="199">
        <f t="shared" si="0"/>
        <v>4255381</v>
      </c>
    </row>
    <row r="11" spans="1:17">
      <c r="A11" s="197"/>
      <c r="B11" s="198" t="s">
        <v>67</v>
      </c>
      <c r="C11" s="119">
        <v>3171970</v>
      </c>
      <c r="D11" s="119">
        <v>2772222.5</v>
      </c>
      <c r="E11" s="119">
        <v>753939</v>
      </c>
      <c r="F11" s="119"/>
      <c r="G11" s="119">
        <v>1678473.5</v>
      </c>
      <c r="H11" s="119"/>
      <c r="I11" s="119"/>
      <c r="J11" s="119"/>
      <c r="K11" s="119"/>
      <c r="L11" s="119"/>
      <c r="M11" s="119"/>
      <c r="N11" s="119"/>
      <c r="O11" s="119">
        <v>339810</v>
      </c>
      <c r="P11" s="119"/>
      <c r="Q11" s="199">
        <f t="shared" si="0"/>
        <v>2772222.5</v>
      </c>
    </row>
    <row r="12" spans="1:17">
      <c r="A12" s="197"/>
      <c r="B12" s="198" t="s">
        <v>68</v>
      </c>
      <c r="C12" s="119">
        <v>1123000</v>
      </c>
      <c r="D12" s="119">
        <v>767696.89</v>
      </c>
      <c r="E12" s="119">
        <v>254341.18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>
        <v>513355.71</v>
      </c>
      <c r="P12" s="119"/>
      <c r="Q12" s="199">
        <f t="shared" si="0"/>
        <v>767696.89</v>
      </c>
    </row>
    <row r="13" spans="1:17">
      <c r="A13" s="197"/>
      <c r="B13" s="198" t="s">
        <v>69</v>
      </c>
      <c r="C13" s="119">
        <v>5457000</v>
      </c>
      <c r="D13" s="119">
        <v>3949212.51</v>
      </c>
      <c r="E13" s="119">
        <v>15000</v>
      </c>
      <c r="F13" s="119"/>
      <c r="G13" s="119">
        <v>3112160</v>
      </c>
      <c r="H13" s="119">
        <v>97500</v>
      </c>
      <c r="I13" s="119">
        <v>30000</v>
      </c>
      <c r="J13" s="119">
        <v>399552.51</v>
      </c>
      <c r="K13" s="119"/>
      <c r="L13" s="119">
        <v>295000</v>
      </c>
      <c r="M13" s="119"/>
      <c r="N13" s="119"/>
      <c r="O13" s="119"/>
      <c r="P13" s="119"/>
      <c r="Q13" s="199">
        <f t="shared" si="0"/>
        <v>3949212.51</v>
      </c>
    </row>
    <row r="14" spans="1:17">
      <c r="A14" s="197"/>
      <c r="B14" s="198" t="s">
        <v>45</v>
      </c>
      <c r="C14" s="119">
        <v>1691410</v>
      </c>
      <c r="D14" s="119">
        <v>860770</v>
      </c>
      <c r="E14" s="200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>
        <v>860770</v>
      </c>
      <c r="Q14" s="199">
        <f t="shared" si="0"/>
        <v>860770</v>
      </c>
    </row>
    <row r="15" spans="1:17">
      <c r="A15" s="197"/>
      <c r="B15" s="198" t="s">
        <v>452</v>
      </c>
      <c r="C15" s="119">
        <v>691500</v>
      </c>
      <c r="D15" s="119">
        <v>460775</v>
      </c>
      <c r="E15" s="119">
        <v>375775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>
        <v>85000</v>
      </c>
      <c r="P15" s="119"/>
      <c r="Q15" s="199">
        <f t="shared" si="0"/>
        <v>460775</v>
      </c>
    </row>
    <row r="16" spans="1:17">
      <c r="A16" s="197"/>
      <c r="B16" s="229" t="s">
        <v>453</v>
      </c>
      <c r="C16" s="119">
        <v>8156000</v>
      </c>
      <c r="D16" s="119">
        <v>7206516</v>
      </c>
      <c r="E16" s="119">
        <v>98916</v>
      </c>
      <c r="F16" s="119"/>
      <c r="G16" s="119"/>
      <c r="H16" s="119"/>
      <c r="I16" s="119"/>
      <c r="J16" s="119"/>
      <c r="K16" s="119"/>
      <c r="L16" s="119"/>
      <c r="M16" s="119"/>
      <c r="N16" s="119">
        <v>7107600</v>
      </c>
      <c r="O16" s="119"/>
      <c r="P16" s="119"/>
      <c r="Q16" s="199">
        <f t="shared" si="0"/>
        <v>7206516</v>
      </c>
    </row>
    <row r="17" spans="1:17">
      <c r="A17" s="197"/>
      <c r="B17" s="198" t="s">
        <v>108</v>
      </c>
      <c r="C17" s="119">
        <v>23765420</v>
      </c>
      <c r="D17" s="119">
        <f>C17</f>
        <v>23765420</v>
      </c>
      <c r="E17" s="119">
        <v>3491438</v>
      </c>
      <c r="F17" s="119"/>
      <c r="G17" s="119">
        <v>67640</v>
      </c>
      <c r="H17" s="119"/>
      <c r="I17" s="119">
        <v>0</v>
      </c>
      <c r="J17" s="119"/>
      <c r="K17" s="119"/>
      <c r="L17" s="119"/>
      <c r="M17" s="119"/>
      <c r="N17" s="119">
        <v>10600000</v>
      </c>
      <c r="O17" s="119"/>
      <c r="P17" s="119">
        <v>9606342</v>
      </c>
      <c r="Q17" s="199">
        <f t="shared" si="0"/>
        <v>23765420</v>
      </c>
    </row>
    <row r="18" spans="1:17" ht="21" thickBot="1">
      <c r="A18" s="201"/>
      <c r="B18" s="202" t="s">
        <v>15</v>
      </c>
      <c r="C18" s="203">
        <f>SUM(C8:C17)</f>
        <v>68992830</v>
      </c>
      <c r="D18" s="203">
        <f>D8+D9+D10+D11+D12+D13+D14+D15+D16+D17</f>
        <v>55834512.899999999</v>
      </c>
      <c r="E18" s="203">
        <f t="shared" ref="E18:P18" si="1">SUM(E8:E17)</f>
        <v>18027206.18</v>
      </c>
      <c r="F18" s="203">
        <f t="shared" si="1"/>
        <v>65300</v>
      </c>
      <c r="G18" s="203">
        <f t="shared" si="1"/>
        <v>6243597.5</v>
      </c>
      <c r="H18" s="203">
        <f t="shared" si="1"/>
        <v>516734</v>
      </c>
      <c r="I18" s="203">
        <f t="shared" si="1"/>
        <v>30000</v>
      </c>
      <c r="J18" s="203">
        <f t="shared" si="1"/>
        <v>399552.51</v>
      </c>
      <c r="K18" s="203">
        <f t="shared" si="1"/>
        <v>61900</v>
      </c>
      <c r="L18" s="203">
        <f t="shared" si="1"/>
        <v>666680</v>
      </c>
      <c r="M18" s="203">
        <f t="shared" si="1"/>
        <v>0</v>
      </c>
      <c r="N18" s="203">
        <f t="shared" si="1"/>
        <v>17836030</v>
      </c>
      <c r="O18" s="203">
        <f t="shared" si="1"/>
        <v>1520400.71</v>
      </c>
      <c r="P18" s="203">
        <f t="shared" si="1"/>
        <v>10467112</v>
      </c>
      <c r="Q18" s="199"/>
    </row>
    <row r="19" spans="1:17" ht="21" thickTop="1">
      <c r="A19" s="204" t="s">
        <v>42</v>
      </c>
      <c r="B19" s="19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</row>
    <row r="20" spans="1:17">
      <c r="A20" s="197"/>
      <c r="B20" s="198" t="s">
        <v>62</v>
      </c>
      <c r="C20" s="205">
        <v>410000</v>
      </c>
      <c r="D20" s="119">
        <v>348155.95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</row>
    <row r="21" spans="1:17">
      <c r="A21" s="197"/>
      <c r="B21" s="198" t="s">
        <v>467</v>
      </c>
      <c r="C21" s="205">
        <v>19290000</v>
      </c>
      <c r="D21" s="119">
        <v>19365278.050000001</v>
      </c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</row>
    <row r="22" spans="1:17">
      <c r="A22" s="197"/>
      <c r="B22" s="198" t="s">
        <v>454</v>
      </c>
      <c r="C22" s="205">
        <v>532000</v>
      </c>
      <c r="D22" s="119">
        <v>331312</v>
      </c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</row>
    <row r="23" spans="1:17">
      <c r="A23" s="197"/>
      <c r="B23" s="198" t="s">
        <v>455</v>
      </c>
      <c r="C23" s="206">
        <v>700000</v>
      </c>
      <c r="D23" s="119">
        <v>724730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</row>
    <row r="24" spans="1:17">
      <c r="A24" s="197"/>
      <c r="B24" s="198" t="s">
        <v>456</v>
      </c>
      <c r="C24" s="205">
        <v>300000</v>
      </c>
      <c r="D24" s="119">
        <v>135280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</row>
    <row r="25" spans="1:17">
      <c r="A25" s="197"/>
      <c r="B25" s="198" t="s">
        <v>63</v>
      </c>
      <c r="C25" s="119">
        <v>300000</v>
      </c>
      <c r="D25" s="119">
        <v>250522.71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</row>
    <row r="26" spans="1:17">
      <c r="A26" s="197"/>
      <c r="B26" s="29" t="s">
        <v>64</v>
      </c>
      <c r="C26" s="205">
        <v>21286310</v>
      </c>
      <c r="D26" s="231">
        <v>11621416</v>
      </c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</row>
    <row r="27" spans="1:17">
      <c r="A27" s="207"/>
      <c r="B27" s="208" t="s">
        <v>108</v>
      </c>
      <c r="C27" s="232">
        <v>23765420</v>
      </c>
      <c r="D27" s="42">
        <v>23765420</v>
      </c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</row>
    <row r="28" spans="1:17" ht="21" thickBot="1">
      <c r="A28" s="210"/>
      <c r="B28" s="222" t="s">
        <v>457</v>
      </c>
      <c r="C28" s="203">
        <f>C20+C21+C22+C23+C24+C25+C26+C27</f>
        <v>66583730</v>
      </c>
      <c r="D28" s="203">
        <f>SUM(D20:D27)</f>
        <v>56542114.710000001</v>
      </c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</row>
    <row r="29" spans="1:17" ht="21.75" thickTop="1" thickBot="1">
      <c r="B29" s="372" t="s">
        <v>458</v>
      </c>
      <c r="C29" s="373"/>
      <c r="D29" s="211">
        <f>D28-D18</f>
        <v>707601.81000000238</v>
      </c>
    </row>
    <row r="30" spans="1:17" ht="21" thickTop="1"/>
    <row r="32" spans="1:17" s="71" customFormat="1"/>
    <row r="33" s="71" customFormat="1"/>
    <row r="34" s="71" customFormat="1"/>
    <row r="35" s="71" customFormat="1"/>
    <row r="36" s="71" customFormat="1"/>
    <row r="37" s="71" customFormat="1"/>
    <row r="38" s="71" customFormat="1"/>
    <row r="39" s="71" customFormat="1"/>
  </sheetData>
  <mergeCells count="5">
    <mergeCell ref="B2:P2"/>
    <mergeCell ref="B3:P3"/>
    <mergeCell ref="B4:P4"/>
    <mergeCell ref="A6:B6"/>
    <mergeCell ref="B29:C29"/>
  </mergeCells>
  <pageMargins left="0.33" right="0.11811023622047245" top="0.31496062992125984" bottom="0.27559055118110237" header="0.31496062992125984" footer="0.15748031496062992"/>
  <pageSetup paperSize="9" scale="59" orientation="landscape" horizontalDpi="4294967293" r:id="rId1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K54"/>
  <sheetViews>
    <sheetView topLeftCell="A46" workbookViewId="0">
      <selection activeCell="E13" sqref="E13"/>
    </sheetView>
  </sheetViews>
  <sheetFormatPr defaultRowHeight="18.75"/>
  <cols>
    <col min="1" max="1" width="2" style="233" customWidth="1"/>
    <col min="2" max="2" width="3.5" style="233" customWidth="1"/>
    <col min="3" max="3" width="6.5" style="233" customWidth="1"/>
    <col min="4" max="4" width="37.625" style="233" customWidth="1"/>
    <col min="5" max="5" width="22.375" style="233" bestFit="1" customWidth="1"/>
    <col min="6" max="6" width="2.375" style="233" customWidth="1"/>
    <col min="7" max="7" width="15.625" style="233" customWidth="1"/>
    <col min="8" max="8" width="2.125" style="233" customWidth="1"/>
    <col min="9" max="9" width="13.75" style="233" bestFit="1" customWidth="1"/>
    <col min="10" max="10" width="9" style="233"/>
    <col min="11" max="11" width="9.5" style="233" customWidth="1"/>
    <col min="12" max="13" width="9" style="233"/>
    <col min="14" max="14" width="13.625" style="233" customWidth="1"/>
    <col min="15" max="16384" width="9" style="233"/>
  </cols>
  <sheetData>
    <row r="1" spans="1:11">
      <c r="A1" s="374" t="s">
        <v>460</v>
      </c>
      <c r="B1" s="374"/>
      <c r="C1" s="374"/>
      <c r="D1" s="374"/>
      <c r="E1" s="374"/>
      <c r="F1" s="374"/>
      <c r="G1" s="374"/>
      <c r="H1" s="374"/>
      <c r="I1" s="178"/>
      <c r="J1" s="178"/>
      <c r="K1" s="178"/>
    </row>
    <row r="2" spans="1:11">
      <c r="A2" s="234" t="s">
        <v>56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>
      <c r="A3" s="178"/>
      <c r="B3" s="235" t="s">
        <v>57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1:11">
      <c r="B4" s="236">
        <v>1</v>
      </c>
      <c r="C4" s="183" t="s">
        <v>640</v>
      </c>
      <c r="G4" s="237">
        <v>36000</v>
      </c>
    </row>
    <row r="5" spans="1:11">
      <c r="B5" s="236">
        <v>2</v>
      </c>
      <c r="C5" s="183" t="s">
        <v>641</v>
      </c>
      <c r="G5" s="237">
        <v>44000</v>
      </c>
    </row>
    <row r="6" spans="1:11">
      <c r="B6" s="236">
        <v>3</v>
      </c>
      <c r="C6" s="238" t="s">
        <v>594</v>
      </c>
      <c r="G6" s="237">
        <v>42000</v>
      </c>
    </row>
    <row r="7" spans="1:11">
      <c r="B7" s="236">
        <v>4</v>
      </c>
      <c r="C7" s="238" t="s">
        <v>595</v>
      </c>
      <c r="G7" s="237">
        <v>22000</v>
      </c>
    </row>
    <row r="8" spans="1:11">
      <c r="B8" s="236">
        <v>5</v>
      </c>
      <c r="C8" s="238" t="s">
        <v>642</v>
      </c>
      <c r="G8" s="237">
        <v>8500</v>
      </c>
    </row>
    <row r="9" spans="1:11">
      <c r="B9" s="236">
        <v>6</v>
      </c>
      <c r="C9" s="238" t="s">
        <v>643</v>
      </c>
      <c r="G9" s="237">
        <v>18000</v>
      </c>
    </row>
    <row r="10" spans="1:11">
      <c r="B10" s="236">
        <v>7</v>
      </c>
      <c r="C10" s="238" t="s">
        <v>644</v>
      </c>
      <c r="G10" s="237">
        <v>50000</v>
      </c>
    </row>
    <row r="11" spans="1:11">
      <c r="B11" s="236">
        <v>8</v>
      </c>
      <c r="C11" s="238" t="s">
        <v>645</v>
      </c>
      <c r="G11" s="237">
        <v>6000</v>
      </c>
    </row>
    <row r="12" spans="1:11">
      <c r="B12" s="236">
        <v>9</v>
      </c>
      <c r="C12" s="238" t="s">
        <v>646</v>
      </c>
      <c r="G12" s="237">
        <v>39000</v>
      </c>
    </row>
    <row r="13" spans="1:11">
      <c r="B13" s="236">
        <v>10</v>
      </c>
      <c r="C13" s="238" t="s">
        <v>647</v>
      </c>
      <c r="G13" s="237">
        <v>46000</v>
      </c>
      <c r="I13" s="239">
        <f>G4+G5+G6+G7+G8+G9+G10+G11+G12+G13</f>
        <v>311500</v>
      </c>
    </row>
    <row r="14" spans="1:11">
      <c r="B14" s="236">
        <v>11</v>
      </c>
      <c r="C14" s="238" t="s">
        <v>649</v>
      </c>
      <c r="G14" s="237">
        <v>149275</v>
      </c>
    </row>
    <row r="15" spans="1:11" ht="19.5" thickBot="1">
      <c r="C15" s="233" t="s">
        <v>648</v>
      </c>
      <c r="G15" s="240">
        <f>SUM(G4:G14)</f>
        <v>460775</v>
      </c>
    </row>
    <row r="16" spans="1:11" ht="19.5" thickTop="1">
      <c r="A16" s="234" t="s">
        <v>58</v>
      </c>
      <c r="B16" s="178"/>
    </row>
    <row r="17" spans="1:9">
      <c r="A17" s="178"/>
      <c r="B17" s="235" t="s">
        <v>59</v>
      </c>
    </row>
    <row r="18" spans="1:9">
      <c r="B18" s="241">
        <v>1</v>
      </c>
      <c r="C18" s="183" t="s">
        <v>651</v>
      </c>
      <c r="G18" s="242">
        <v>472000</v>
      </c>
    </row>
    <row r="19" spans="1:9">
      <c r="B19" s="241">
        <v>2</v>
      </c>
      <c r="C19" s="183" t="s">
        <v>666</v>
      </c>
      <c r="G19" s="242">
        <v>442000</v>
      </c>
    </row>
    <row r="20" spans="1:9">
      <c r="B20" s="241">
        <v>3</v>
      </c>
      <c r="C20" s="183" t="s">
        <v>650</v>
      </c>
      <c r="G20" s="242">
        <v>296000</v>
      </c>
    </row>
    <row r="21" spans="1:9">
      <c r="B21" s="241">
        <v>4</v>
      </c>
      <c r="C21" s="183" t="s">
        <v>652</v>
      </c>
      <c r="G21" s="242">
        <v>443000</v>
      </c>
    </row>
    <row r="22" spans="1:9">
      <c r="B22" s="241">
        <v>5</v>
      </c>
      <c r="C22" s="183" t="s">
        <v>653</v>
      </c>
      <c r="G22" s="242">
        <v>384000</v>
      </c>
      <c r="I22" s="239"/>
    </row>
    <row r="23" spans="1:9">
      <c r="B23" s="241">
        <v>6</v>
      </c>
      <c r="C23" s="238" t="s">
        <v>654</v>
      </c>
      <c r="G23" s="242">
        <v>177800</v>
      </c>
      <c r="I23" s="239"/>
    </row>
    <row r="24" spans="1:9">
      <c r="B24" s="241">
        <v>7</v>
      </c>
      <c r="C24" s="238" t="s">
        <v>596</v>
      </c>
      <c r="G24" s="242">
        <v>222000</v>
      </c>
      <c r="I24" s="239"/>
    </row>
    <row r="25" spans="1:9">
      <c r="B25" s="241">
        <v>8</v>
      </c>
      <c r="C25" s="238" t="s">
        <v>655</v>
      </c>
      <c r="G25" s="242">
        <v>100000</v>
      </c>
      <c r="I25" s="239"/>
    </row>
    <row r="26" spans="1:9">
      <c r="B26" s="241">
        <v>9</v>
      </c>
      <c r="C26" s="238" t="s">
        <v>657</v>
      </c>
      <c r="G26" s="242">
        <v>179000</v>
      </c>
      <c r="I26" s="239"/>
    </row>
    <row r="27" spans="1:9">
      <c r="B27" s="241">
        <v>10</v>
      </c>
      <c r="C27" s="238" t="s">
        <v>656</v>
      </c>
      <c r="G27" s="242">
        <v>100000</v>
      </c>
      <c r="I27" s="239"/>
    </row>
    <row r="28" spans="1:9">
      <c r="B28" s="241">
        <v>11</v>
      </c>
      <c r="C28" s="238" t="s">
        <v>665</v>
      </c>
      <c r="G28" s="242">
        <v>95000</v>
      </c>
      <c r="I28" s="239"/>
    </row>
    <row r="29" spans="1:9">
      <c r="B29" s="241">
        <v>12</v>
      </c>
      <c r="C29" s="183" t="s">
        <v>658</v>
      </c>
      <c r="G29" s="242">
        <v>100000</v>
      </c>
      <c r="I29" s="239"/>
    </row>
    <row r="30" spans="1:9">
      <c r="B30" s="241">
        <v>13</v>
      </c>
      <c r="C30" s="183" t="s">
        <v>659</v>
      </c>
      <c r="G30" s="242">
        <v>187000</v>
      </c>
      <c r="I30" s="239"/>
    </row>
    <row r="31" spans="1:9">
      <c r="B31" s="241">
        <v>14</v>
      </c>
      <c r="C31" s="183" t="s">
        <v>660</v>
      </c>
      <c r="G31" s="242">
        <v>95400</v>
      </c>
      <c r="I31" s="239"/>
    </row>
    <row r="32" spans="1:9">
      <c r="B32" s="241">
        <v>15</v>
      </c>
      <c r="C32" s="183" t="s">
        <v>661</v>
      </c>
      <c r="G32" s="242">
        <v>78000</v>
      </c>
      <c r="I32" s="239"/>
    </row>
    <row r="33" spans="2:9">
      <c r="B33" s="241">
        <v>16</v>
      </c>
      <c r="C33" s="183" t="s">
        <v>662</v>
      </c>
      <c r="G33" s="242">
        <v>60000</v>
      </c>
      <c r="I33" s="239"/>
    </row>
    <row r="34" spans="2:9">
      <c r="B34" s="241">
        <v>17</v>
      </c>
      <c r="C34" s="183" t="s">
        <v>663</v>
      </c>
      <c r="G34" s="242">
        <v>400000</v>
      </c>
      <c r="I34" s="239"/>
    </row>
    <row r="35" spans="2:9">
      <c r="B35" s="241">
        <v>18</v>
      </c>
      <c r="C35" s="183" t="s">
        <v>664</v>
      </c>
      <c r="G35" s="242">
        <v>123000</v>
      </c>
      <c r="I35" s="239"/>
    </row>
    <row r="36" spans="2:9">
      <c r="B36" s="241">
        <v>19</v>
      </c>
      <c r="C36" s="183" t="s">
        <v>667</v>
      </c>
      <c r="G36" s="242">
        <v>500000</v>
      </c>
    </row>
    <row r="37" spans="2:9">
      <c r="B37" s="241">
        <v>20</v>
      </c>
      <c r="C37" s="183" t="s">
        <v>668</v>
      </c>
      <c r="G37" s="242">
        <v>500000</v>
      </c>
    </row>
    <row r="38" spans="2:9">
      <c r="B38" s="241">
        <v>21</v>
      </c>
      <c r="C38" s="233" t="s">
        <v>669</v>
      </c>
      <c r="G38" s="243">
        <v>100000</v>
      </c>
    </row>
    <row r="39" spans="2:9">
      <c r="B39" s="241">
        <v>22</v>
      </c>
      <c r="C39" s="183" t="s">
        <v>672</v>
      </c>
      <c r="G39" s="243">
        <v>232000</v>
      </c>
    </row>
    <row r="40" spans="2:9">
      <c r="B40" s="241">
        <v>23</v>
      </c>
      <c r="C40" s="233" t="s">
        <v>673</v>
      </c>
      <c r="G40" s="243">
        <v>15900</v>
      </c>
    </row>
    <row r="41" spans="2:9">
      <c r="B41" s="241">
        <v>24</v>
      </c>
      <c r="C41" s="233" t="s">
        <v>674</v>
      </c>
      <c r="G41" s="243">
        <v>315000</v>
      </c>
    </row>
    <row r="42" spans="2:9">
      <c r="B42" s="241">
        <v>25</v>
      </c>
      <c r="C42" s="233" t="s">
        <v>675</v>
      </c>
      <c r="G42" s="243">
        <v>96600</v>
      </c>
    </row>
    <row r="43" spans="2:9">
      <c r="B43" s="241">
        <v>26</v>
      </c>
      <c r="C43" s="183" t="s">
        <v>676</v>
      </c>
      <c r="G43" s="243">
        <v>1055000</v>
      </c>
    </row>
    <row r="44" spans="2:9">
      <c r="B44" s="241">
        <v>27</v>
      </c>
      <c r="C44" s="233" t="s">
        <v>670</v>
      </c>
      <c r="G44" s="243">
        <v>437816</v>
      </c>
    </row>
    <row r="45" spans="2:9" ht="19.5" thickBot="1">
      <c r="C45" s="233" t="s">
        <v>671</v>
      </c>
      <c r="G45" s="244">
        <f>SUM(G18:G44)</f>
        <v>7206516</v>
      </c>
    </row>
    <row r="46" spans="2:9" ht="19.5" thickTop="1">
      <c r="B46" s="241"/>
      <c r="C46" s="233" t="s">
        <v>677</v>
      </c>
      <c r="G46" s="245"/>
    </row>
    <row r="48" spans="2:9">
      <c r="B48" s="241"/>
      <c r="C48" s="183"/>
      <c r="G48" s="242"/>
    </row>
    <row r="52" spans="2:9">
      <c r="B52" s="241"/>
      <c r="C52" s="183"/>
      <c r="G52" s="242"/>
      <c r="I52" s="239"/>
    </row>
    <row r="53" spans="2:9">
      <c r="B53" s="241"/>
      <c r="C53" s="183"/>
      <c r="G53" s="242"/>
      <c r="I53" s="239"/>
    </row>
    <row r="54" spans="2:9">
      <c r="B54" s="241"/>
      <c r="C54" s="183"/>
      <c r="G54" s="242"/>
      <c r="I54" s="239"/>
    </row>
  </sheetData>
  <mergeCells count="1">
    <mergeCell ref="A1:H1"/>
  </mergeCells>
  <pageMargins left="0.70866141732283472" right="0.51181102362204722" top="0.59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" sqref="B1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36"/>
  <sheetViews>
    <sheetView zoomScale="120" zoomScaleNormal="120" workbookViewId="0">
      <selection activeCell="D24" sqref="D24"/>
    </sheetView>
  </sheetViews>
  <sheetFormatPr defaultRowHeight="20.25"/>
  <cols>
    <col min="1" max="1" width="27.5" style="2" customWidth="1"/>
    <col min="2" max="2" width="19" style="2" customWidth="1"/>
    <col min="3" max="3" width="18.125" style="2" customWidth="1"/>
    <col min="4" max="4" width="20.375" style="2" customWidth="1"/>
    <col min="5" max="16384" width="9" style="2"/>
  </cols>
  <sheetData>
    <row r="1" spans="1:4">
      <c r="D1" s="79" t="s">
        <v>53</v>
      </c>
    </row>
    <row r="2" spans="1:4">
      <c r="A2" s="330" t="s">
        <v>94</v>
      </c>
      <c r="B2" s="330"/>
      <c r="C2" s="330"/>
      <c r="D2" s="330"/>
    </row>
    <row r="3" spans="1:4">
      <c r="A3" s="330" t="s">
        <v>7</v>
      </c>
      <c r="B3" s="330"/>
      <c r="C3" s="330"/>
      <c r="D3" s="330"/>
    </row>
    <row r="4" spans="1:4">
      <c r="A4" s="330" t="s">
        <v>599</v>
      </c>
      <c r="B4" s="330"/>
      <c r="C4" s="330"/>
      <c r="D4" s="330"/>
    </row>
    <row r="5" spans="1:4">
      <c r="A5" s="3"/>
      <c r="B5" s="3"/>
      <c r="C5" s="3"/>
      <c r="D5" s="3"/>
    </row>
    <row r="6" spans="1:4">
      <c r="A6" s="331" t="s">
        <v>8</v>
      </c>
      <c r="B6" s="332" t="s">
        <v>77</v>
      </c>
      <c r="C6" s="333" t="s">
        <v>78</v>
      </c>
      <c r="D6" s="334"/>
    </row>
    <row r="7" spans="1:4">
      <c r="A7" s="331"/>
      <c r="B7" s="332"/>
      <c r="C7" s="9" t="s">
        <v>79</v>
      </c>
      <c r="D7" s="117" t="s">
        <v>48</v>
      </c>
    </row>
    <row r="8" spans="1:4">
      <c r="A8" s="118" t="s">
        <v>80</v>
      </c>
      <c r="B8" s="119"/>
      <c r="C8" s="120"/>
      <c r="D8" s="121"/>
    </row>
    <row r="9" spans="1:4">
      <c r="A9" s="122" t="s">
        <v>81</v>
      </c>
      <c r="B9" s="123">
        <v>1009000</v>
      </c>
      <c r="C9" s="124" t="s">
        <v>82</v>
      </c>
      <c r="D9" s="123">
        <f>D24-D10-D11</f>
        <v>19075906</v>
      </c>
    </row>
    <row r="10" spans="1:4">
      <c r="A10" s="122" t="s">
        <v>83</v>
      </c>
      <c r="B10" s="123">
        <v>7529281</v>
      </c>
      <c r="C10" s="124" t="s">
        <v>84</v>
      </c>
      <c r="D10" s="123">
        <v>4138600</v>
      </c>
    </row>
    <row r="11" spans="1:4">
      <c r="A11" s="122" t="s">
        <v>95</v>
      </c>
      <c r="B11" s="123">
        <v>3831000</v>
      </c>
      <c r="C11" s="124" t="s">
        <v>85</v>
      </c>
      <c r="D11" s="123">
        <v>99000</v>
      </c>
    </row>
    <row r="12" spans="1:4">
      <c r="A12" s="118" t="s">
        <v>86</v>
      </c>
      <c r="B12" s="123"/>
      <c r="C12" s="125"/>
      <c r="D12" s="121"/>
    </row>
    <row r="13" spans="1:4">
      <c r="A13" s="122" t="s">
        <v>87</v>
      </c>
      <c r="B13" s="123">
        <v>7518500</v>
      </c>
      <c r="C13" s="125"/>
      <c r="D13" s="121"/>
    </row>
    <row r="14" spans="1:4">
      <c r="A14" s="122" t="s">
        <v>88</v>
      </c>
      <c r="B14" s="123"/>
      <c r="C14" s="125"/>
      <c r="D14" s="121"/>
    </row>
    <row r="15" spans="1:4">
      <c r="A15" s="122" t="s">
        <v>89</v>
      </c>
      <c r="B15" s="123">
        <v>1844105</v>
      </c>
      <c r="C15" s="125"/>
      <c r="D15" s="121"/>
    </row>
    <row r="16" spans="1:4">
      <c r="A16" s="122" t="s">
        <v>90</v>
      </c>
      <c r="B16" s="123">
        <v>130900</v>
      </c>
      <c r="C16" s="125"/>
      <c r="D16" s="121"/>
    </row>
    <row r="17" spans="1:4">
      <c r="A17" s="122" t="s">
        <v>91</v>
      </c>
      <c r="B17" s="123">
        <v>425000</v>
      </c>
      <c r="C17" s="125"/>
      <c r="D17" s="121"/>
    </row>
    <row r="18" spans="1:4">
      <c r="A18" s="122" t="s">
        <v>92</v>
      </c>
      <c r="B18" s="123">
        <v>77200</v>
      </c>
      <c r="C18" s="125"/>
      <c r="D18" s="121"/>
    </row>
    <row r="19" spans="1:4">
      <c r="A19" s="122" t="s">
        <v>588</v>
      </c>
      <c r="B19" s="123">
        <v>132090</v>
      </c>
      <c r="C19" s="125"/>
      <c r="D19" s="121"/>
    </row>
    <row r="20" spans="1:4">
      <c r="A20" s="122" t="s">
        <v>589</v>
      </c>
      <c r="B20" s="123">
        <v>103500</v>
      </c>
      <c r="C20" s="125"/>
      <c r="D20" s="121"/>
    </row>
    <row r="21" spans="1:4">
      <c r="A21" s="122" t="s">
        <v>590</v>
      </c>
      <c r="B21" s="123">
        <v>320630</v>
      </c>
      <c r="C21" s="125"/>
      <c r="D21" s="121"/>
    </row>
    <row r="22" spans="1:4">
      <c r="A22" s="122" t="s">
        <v>591</v>
      </c>
      <c r="B22" s="123">
        <v>171500</v>
      </c>
      <c r="C22" s="125"/>
      <c r="D22" s="121"/>
    </row>
    <row r="23" spans="1:4">
      <c r="A23" s="126" t="s">
        <v>592</v>
      </c>
      <c r="B23" s="127">
        <v>220800</v>
      </c>
      <c r="C23" s="128"/>
      <c r="D23" s="129"/>
    </row>
    <row r="24" spans="1:4" ht="18" customHeight="1" thickBot="1">
      <c r="A24" s="130" t="s">
        <v>93</v>
      </c>
      <c r="B24" s="131">
        <f>SUM(B9:B23)</f>
        <v>23313506</v>
      </c>
      <c r="C24" s="132"/>
      <c r="D24" s="131">
        <f>B24</f>
        <v>23313506</v>
      </c>
    </row>
    <row r="25" spans="1:4" ht="21" thickTop="1"/>
    <row r="27" spans="1:4" s="71" customFormat="1"/>
    <row r="28" spans="1:4" s="71" customFormat="1"/>
    <row r="29" spans="1:4" s="71" customFormat="1"/>
    <row r="30" spans="1:4" s="71" customFormat="1"/>
    <row r="31" spans="1:4" s="71" customFormat="1"/>
    <row r="32" spans="1:4" s="71" customFormat="1"/>
    <row r="33" s="71" customFormat="1"/>
    <row r="34" s="71" customFormat="1"/>
    <row r="35" s="71" customFormat="1"/>
    <row r="36" s="71" customFormat="1"/>
  </sheetData>
  <mergeCells count="6">
    <mergeCell ref="A2:D2"/>
    <mergeCell ref="A3:D3"/>
    <mergeCell ref="A4:D4"/>
    <mergeCell ref="A6:A7"/>
    <mergeCell ref="B6:B7"/>
    <mergeCell ref="C6:D6"/>
  </mergeCells>
  <pageMargins left="1.05" right="0.15748031496062992" top="0.31496062992125984" bottom="0.15748031496062992" header="0.31496062992125984" footer="0.15748031496062992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26"/>
  <sheetViews>
    <sheetView topLeftCell="B1" workbookViewId="0">
      <selection activeCell="L13" sqref="L13"/>
    </sheetView>
  </sheetViews>
  <sheetFormatPr defaultColWidth="17.875" defaultRowHeight="20.25"/>
  <cols>
    <col min="1" max="1" width="2.625" style="1" customWidth="1"/>
    <col min="2" max="2" width="24.25" style="2" customWidth="1"/>
    <col min="3" max="3" width="16.25" style="140" bestFit="1" customWidth="1"/>
    <col min="4" max="4" width="15.25" style="140" bestFit="1" customWidth="1"/>
    <col min="5" max="5" width="13.5" style="140" bestFit="1" customWidth="1"/>
    <col min="6" max="6" width="16.375" style="140" bestFit="1" customWidth="1"/>
    <col min="7" max="7" width="6.5" style="140" customWidth="1"/>
    <col min="8" max="8" width="7.125" style="140" customWidth="1"/>
    <col min="9" max="9" width="16.375" style="140" bestFit="1" customWidth="1"/>
    <col min="10" max="10" width="2.375" style="141" customWidth="1"/>
    <col min="11" max="11" width="16.625" style="142" bestFit="1" customWidth="1"/>
    <col min="12" max="12" width="16.625" style="140" customWidth="1"/>
    <col min="13" max="16384" width="17.875" style="2"/>
  </cols>
  <sheetData>
    <row r="1" spans="1:12">
      <c r="A1" s="330" t="s">
        <v>94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2" spans="1:12">
      <c r="A2" s="330" t="s">
        <v>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</row>
    <row r="3" spans="1:12">
      <c r="A3" s="335" t="s">
        <v>599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</row>
    <row r="4" spans="1:12" ht="11.2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>
      <c r="A5" s="331">
        <v>11</v>
      </c>
      <c r="B5" s="331"/>
      <c r="C5" s="133" t="s">
        <v>96</v>
      </c>
      <c r="D5" s="133" t="s">
        <v>97</v>
      </c>
      <c r="E5" s="133" t="s">
        <v>98</v>
      </c>
      <c r="F5" s="133" t="s">
        <v>99</v>
      </c>
      <c r="G5" s="336" t="s">
        <v>70</v>
      </c>
      <c r="H5" s="337"/>
      <c r="I5" s="133" t="s">
        <v>99</v>
      </c>
      <c r="J5" s="338" t="s">
        <v>9</v>
      </c>
      <c r="K5" s="338"/>
      <c r="L5" s="339" t="s">
        <v>10</v>
      </c>
    </row>
    <row r="6" spans="1:12">
      <c r="A6" s="331"/>
      <c r="B6" s="331"/>
      <c r="C6" s="134" t="s">
        <v>100</v>
      </c>
      <c r="D6" s="134" t="s">
        <v>101</v>
      </c>
      <c r="E6" s="134" t="s">
        <v>101</v>
      </c>
      <c r="F6" s="134" t="s">
        <v>102</v>
      </c>
      <c r="G6" s="134" t="s">
        <v>103</v>
      </c>
      <c r="H6" s="134" t="s">
        <v>104</v>
      </c>
      <c r="I6" s="134" t="s">
        <v>102</v>
      </c>
      <c r="J6" s="338"/>
      <c r="K6" s="338"/>
      <c r="L6" s="339"/>
    </row>
    <row r="7" spans="1:12">
      <c r="A7" s="135" t="s">
        <v>11</v>
      </c>
      <c r="B7" s="136" t="s">
        <v>12</v>
      </c>
      <c r="C7" s="137"/>
      <c r="D7" s="137"/>
      <c r="E7" s="137"/>
      <c r="F7" s="137"/>
      <c r="G7" s="137"/>
      <c r="H7" s="137"/>
      <c r="I7" s="137"/>
      <c r="J7" s="146"/>
      <c r="K7" s="147"/>
      <c r="L7" s="137"/>
    </row>
    <row r="8" spans="1:12">
      <c r="A8" s="15"/>
      <c r="B8" s="90" t="s">
        <v>105</v>
      </c>
      <c r="C8" s="113">
        <v>1009000</v>
      </c>
      <c r="D8" s="113"/>
      <c r="E8" s="113"/>
      <c r="F8" s="113">
        <f>C8+D8-E8</f>
        <v>1009000</v>
      </c>
      <c r="G8" s="113"/>
      <c r="H8" s="113"/>
      <c r="I8" s="113">
        <f>F8</f>
        <v>1009000</v>
      </c>
      <c r="J8" s="161" t="s">
        <v>11</v>
      </c>
      <c r="K8" s="162" t="s">
        <v>106</v>
      </c>
      <c r="L8" s="113">
        <f>I22-L9-L10</f>
        <v>19075906</v>
      </c>
    </row>
    <row r="9" spans="1:12">
      <c r="A9" s="15"/>
      <c r="B9" s="90" t="s">
        <v>107</v>
      </c>
      <c r="C9" s="113">
        <v>7529281</v>
      </c>
      <c r="D9" s="113"/>
      <c r="E9" s="113"/>
      <c r="F9" s="113">
        <f t="shared" ref="F9:F22" si="0">C9+D9-E9</f>
        <v>7529281</v>
      </c>
      <c r="G9" s="113"/>
      <c r="H9" s="113"/>
      <c r="I9" s="113">
        <f t="shared" ref="I9:I21" si="1">F9</f>
        <v>7529281</v>
      </c>
      <c r="J9" s="161" t="s">
        <v>13</v>
      </c>
      <c r="K9" s="162" t="s">
        <v>108</v>
      </c>
      <c r="L9" s="113">
        <v>4138600</v>
      </c>
    </row>
    <row r="10" spans="1:12">
      <c r="A10" s="15"/>
      <c r="B10" s="90" t="s">
        <v>111</v>
      </c>
      <c r="C10" s="113">
        <v>3831000</v>
      </c>
      <c r="D10" s="113"/>
      <c r="E10" s="113"/>
      <c r="F10" s="113">
        <f t="shared" si="0"/>
        <v>3831000</v>
      </c>
      <c r="G10" s="113"/>
      <c r="H10" s="113"/>
      <c r="I10" s="113">
        <f t="shared" si="1"/>
        <v>3831000</v>
      </c>
      <c r="J10" s="161" t="s">
        <v>109</v>
      </c>
      <c r="K10" s="162" t="s">
        <v>110</v>
      </c>
      <c r="L10" s="113">
        <v>99000</v>
      </c>
    </row>
    <row r="11" spans="1:12">
      <c r="A11" s="15" t="s">
        <v>13</v>
      </c>
      <c r="B11" s="143" t="s">
        <v>14</v>
      </c>
      <c r="C11" s="113"/>
      <c r="D11" s="113"/>
      <c r="E11" s="113"/>
      <c r="F11" s="113">
        <f t="shared" si="0"/>
        <v>0</v>
      </c>
      <c r="G11" s="113"/>
      <c r="H11" s="113"/>
      <c r="I11" s="113">
        <f t="shared" si="1"/>
        <v>0</v>
      </c>
      <c r="J11" s="161"/>
      <c r="K11" s="162"/>
      <c r="L11" s="113"/>
    </row>
    <row r="12" spans="1:12">
      <c r="A12" s="15"/>
      <c r="B12" s="90" t="s">
        <v>112</v>
      </c>
      <c r="C12" s="113">
        <v>7518500</v>
      </c>
      <c r="D12" s="113"/>
      <c r="E12" s="113"/>
      <c r="F12" s="113">
        <f t="shared" si="0"/>
        <v>7518500</v>
      </c>
      <c r="G12" s="113"/>
      <c r="H12" s="113"/>
      <c r="I12" s="113">
        <f t="shared" si="1"/>
        <v>7518500</v>
      </c>
      <c r="J12" s="161"/>
      <c r="K12" s="162"/>
      <c r="L12" s="113"/>
    </row>
    <row r="13" spans="1:12">
      <c r="A13" s="138"/>
      <c r="B13" s="16" t="s">
        <v>113</v>
      </c>
      <c r="C13" s="113">
        <v>171500</v>
      </c>
      <c r="D13" s="163"/>
      <c r="E13" s="113"/>
      <c r="F13" s="113">
        <f t="shared" si="0"/>
        <v>171500</v>
      </c>
      <c r="G13" s="162"/>
      <c r="H13" s="162"/>
      <c r="I13" s="113">
        <f t="shared" si="1"/>
        <v>171500</v>
      </c>
      <c r="J13" s="164"/>
      <c r="K13" s="162"/>
      <c r="L13" s="113"/>
    </row>
    <row r="14" spans="1:12">
      <c r="A14" s="15"/>
      <c r="B14" s="90" t="s">
        <v>114</v>
      </c>
      <c r="C14" s="113">
        <v>1715905</v>
      </c>
      <c r="D14" s="113">
        <v>226500</v>
      </c>
      <c r="E14" s="113">
        <v>54300</v>
      </c>
      <c r="F14" s="113">
        <f t="shared" si="0"/>
        <v>1888105</v>
      </c>
      <c r="G14" s="113"/>
      <c r="H14" s="113"/>
      <c r="I14" s="113">
        <f t="shared" si="1"/>
        <v>1888105</v>
      </c>
      <c r="J14" s="161"/>
      <c r="K14" s="162"/>
      <c r="L14" s="113"/>
    </row>
    <row r="15" spans="1:12">
      <c r="A15" s="15"/>
      <c r="B15" s="90" t="s">
        <v>115</v>
      </c>
      <c r="C15" s="113">
        <v>117000</v>
      </c>
      <c r="D15" s="113">
        <v>13900</v>
      </c>
      <c r="E15" s="113"/>
      <c r="F15" s="113">
        <f t="shared" si="0"/>
        <v>130900</v>
      </c>
      <c r="G15" s="113"/>
      <c r="H15" s="113"/>
      <c r="I15" s="113">
        <f t="shared" si="1"/>
        <v>130900</v>
      </c>
      <c r="J15" s="161"/>
      <c r="K15" s="162"/>
      <c r="L15" s="113"/>
    </row>
    <row r="16" spans="1:12">
      <c r="A16" s="15"/>
      <c r="B16" s="90" t="s">
        <v>116</v>
      </c>
      <c r="C16" s="113">
        <v>470000</v>
      </c>
      <c r="D16" s="113">
        <v>85000</v>
      </c>
      <c r="E16" s="113">
        <v>130000</v>
      </c>
      <c r="F16" s="113">
        <f t="shared" si="0"/>
        <v>425000</v>
      </c>
      <c r="G16" s="113"/>
      <c r="H16" s="113"/>
      <c r="I16" s="113">
        <f t="shared" si="1"/>
        <v>425000</v>
      </c>
      <c r="J16" s="161"/>
      <c r="K16" s="162"/>
      <c r="L16" s="113"/>
    </row>
    <row r="17" spans="1:12">
      <c r="A17" s="15"/>
      <c r="B17" s="90" t="s">
        <v>117</v>
      </c>
      <c r="C17" s="113">
        <v>103600</v>
      </c>
      <c r="D17" s="113"/>
      <c r="E17" s="113">
        <v>26400</v>
      </c>
      <c r="F17" s="113">
        <f t="shared" si="0"/>
        <v>77200</v>
      </c>
      <c r="G17" s="113"/>
      <c r="H17" s="113"/>
      <c r="I17" s="113">
        <f t="shared" si="1"/>
        <v>77200</v>
      </c>
      <c r="J17" s="161"/>
      <c r="K17" s="162"/>
      <c r="L17" s="113"/>
    </row>
    <row r="18" spans="1:12">
      <c r="A18" s="15"/>
      <c r="B18" s="90" t="s">
        <v>118</v>
      </c>
      <c r="C18" s="113">
        <v>135890</v>
      </c>
      <c r="D18" s="113"/>
      <c r="E18" s="113">
        <v>3800</v>
      </c>
      <c r="F18" s="113">
        <f t="shared" si="0"/>
        <v>132090</v>
      </c>
      <c r="G18" s="113"/>
      <c r="H18" s="113"/>
      <c r="I18" s="113">
        <f t="shared" si="1"/>
        <v>132090</v>
      </c>
      <c r="J18" s="161"/>
      <c r="K18" s="162"/>
      <c r="L18" s="113"/>
    </row>
    <row r="19" spans="1:12">
      <c r="A19" s="15"/>
      <c r="B19" s="90" t="s">
        <v>119</v>
      </c>
      <c r="C19" s="113">
        <v>103500</v>
      </c>
      <c r="D19" s="113"/>
      <c r="E19" s="113"/>
      <c r="F19" s="113">
        <f t="shared" si="0"/>
        <v>103500</v>
      </c>
      <c r="G19" s="113"/>
      <c r="H19" s="113"/>
      <c r="I19" s="113">
        <f t="shared" si="1"/>
        <v>103500</v>
      </c>
      <c r="J19" s="161"/>
      <c r="K19" s="162"/>
      <c r="L19" s="113"/>
    </row>
    <row r="20" spans="1:12">
      <c r="A20" s="15"/>
      <c r="B20" s="90" t="s">
        <v>120</v>
      </c>
      <c r="C20" s="113">
        <v>399380</v>
      </c>
      <c r="D20" s="113"/>
      <c r="E20" s="113">
        <v>78750</v>
      </c>
      <c r="F20" s="113">
        <f t="shared" si="0"/>
        <v>320630</v>
      </c>
      <c r="G20" s="113"/>
      <c r="H20" s="113"/>
      <c r="I20" s="113">
        <f t="shared" si="1"/>
        <v>320630</v>
      </c>
      <c r="J20" s="165"/>
      <c r="K20" s="166"/>
      <c r="L20" s="167"/>
    </row>
    <row r="21" spans="1:12">
      <c r="A21" s="139"/>
      <c r="B21" s="91" t="s">
        <v>121</v>
      </c>
      <c r="C21" s="168">
        <v>176800</v>
      </c>
      <c r="D21" s="168"/>
      <c r="E21" s="168"/>
      <c r="F21" s="169">
        <f t="shared" si="0"/>
        <v>176800</v>
      </c>
      <c r="G21" s="169"/>
      <c r="H21" s="169"/>
      <c r="I21" s="113">
        <f t="shared" si="1"/>
        <v>176800</v>
      </c>
      <c r="J21" s="170"/>
      <c r="K21" s="171"/>
      <c r="L21" s="172"/>
    </row>
    <row r="22" spans="1:12" ht="21" thickBot="1">
      <c r="A22" s="144"/>
      <c r="B22" s="145"/>
      <c r="C22" s="173">
        <f>SUM(C8:C21)</f>
        <v>23281356</v>
      </c>
      <c r="D22" s="173">
        <f>SUM(D14:D21)</f>
        <v>325400</v>
      </c>
      <c r="E22" s="173">
        <f>SUM(E14:E21)</f>
        <v>293250</v>
      </c>
      <c r="F22" s="323">
        <f t="shared" si="0"/>
        <v>23313506</v>
      </c>
      <c r="G22" s="174"/>
      <c r="H22" s="174"/>
      <c r="I22" s="173">
        <f>SUM(I8:I21)</f>
        <v>23313506</v>
      </c>
      <c r="J22" s="175"/>
      <c r="K22" s="176"/>
      <c r="L22" s="173">
        <f>SUM(L8:L21)</f>
        <v>23313506</v>
      </c>
    </row>
    <row r="24" spans="1:12" ht="26.25" customHeight="1"/>
    <row r="25" spans="1:12">
      <c r="J25" s="142"/>
    </row>
    <row r="26" spans="1:12">
      <c r="J26" s="140"/>
    </row>
  </sheetData>
  <mergeCells count="7">
    <mergeCell ref="A1:L1"/>
    <mergeCell ref="A2:L2"/>
    <mergeCell ref="A3:L3"/>
    <mergeCell ref="A5:B6"/>
    <mergeCell ref="G5:H5"/>
    <mergeCell ref="J5:K6"/>
    <mergeCell ref="L5:L6"/>
  </mergeCells>
  <pageMargins left="0.51" right="0.15748031496062992" top="0.62992125984251968" bottom="0.74803149606299213" header="0.31496062992125984" footer="0.31496062992125984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64"/>
  <sheetViews>
    <sheetView view="pageBreakPreview" topLeftCell="A235" zoomScale="110" zoomScaleSheetLayoutView="110" workbookViewId="0">
      <selection activeCell="H363" sqref="H363"/>
    </sheetView>
  </sheetViews>
  <sheetFormatPr defaultRowHeight="15"/>
  <cols>
    <col min="1" max="1" width="4.25" style="260" customWidth="1"/>
    <col min="2" max="2" width="19.25" style="260" customWidth="1"/>
    <col min="3" max="3" width="4.5" style="260" customWidth="1"/>
    <col min="4" max="4" width="12.75" style="260" customWidth="1"/>
    <col min="5" max="5" width="9" style="260" customWidth="1"/>
    <col min="6" max="6" width="10" style="260" customWidth="1"/>
    <col min="7" max="7" width="11.125" style="260" customWidth="1"/>
    <col min="8" max="8" width="12.375" style="260" customWidth="1"/>
    <col min="9" max="9" width="9.75" style="260" customWidth="1"/>
    <col min="10" max="16384" width="9" style="260"/>
  </cols>
  <sheetData>
    <row r="1" spans="1:9" ht="15.75">
      <c r="A1" s="340" t="s">
        <v>634</v>
      </c>
      <c r="B1" s="340"/>
      <c r="C1" s="340"/>
      <c r="D1" s="340"/>
      <c r="E1" s="340"/>
      <c r="F1" s="340"/>
      <c r="G1" s="340"/>
      <c r="H1" s="340"/>
      <c r="I1" s="340"/>
    </row>
    <row r="2" spans="1:9" ht="15.75">
      <c r="A2" s="261" t="s">
        <v>122</v>
      </c>
      <c r="B2" s="261" t="s">
        <v>17</v>
      </c>
      <c r="C2" s="261" t="s">
        <v>10</v>
      </c>
      <c r="D2" s="261" t="s">
        <v>123</v>
      </c>
      <c r="E2" s="276" t="s">
        <v>124</v>
      </c>
      <c r="F2" s="252" t="s">
        <v>125</v>
      </c>
      <c r="G2" s="252" t="s">
        <v>126</v>
      </c>
      <c r="H2" s="341" t="s">
        <v>19</v>
      </c>
      <c r="I2" s="342"/>
    </row>
    <row r="3" spans="1:9" ht="15.75">
      <c r="A3" s="246"/>
      <c r="B3" s="262" t="s">
        <v>127</v>
      </c>
      <c r="C3" s="246"/>
      <c r="D3" s="246"/>
      <c r="E3" s="185"/>
      <c r="F3" s="185"/>
      <c r="G3" s="185"/>
      <c r="H3" s="185"/>
      <c r="I3" s="246"/>
    </row>
    <row r="4" spans="1:9" ht="15.75">
      <c r="A4" s="277">
        <v>1</v>
      </c>
      <c r="B4" s="263" t="s">
        <v>128</v>
      </c>
      <c r="C4" s="277">
        <v>2</v>
      </c>
      <c r="D4" s="277" t="s">
        <v>129</v>
      </c>
      <c r="E4" s="278">
        <v>220000</v>
      </c>
      <c r="F4" s="278">
        <v>220000</v>
      </c>
      <c r="G4" s="253" t="s">
        <v>130</v>
      </c>
      <c r="H4" s="253" t="s">
        <v>478</v>
      </c>
      <c r="I4" s="277" t="s">
        <v>131</v>
      </c>
    </row>
    <row r="5" spans="1:9" ht="15.75">
      <c r="A5" s="181"/>
      <c r="B5" s="251"/>
      <c r="C5" s="181"/>
      <c r="D5" s="181" t="s">
        <v>132</v>
      </c>
      <c r="E5" s="182">
        <v>90000</v>
      </c>
      <c r="F5" s="182">
        <v>90000</v>
      </c>
      <c r="G5" s="179" t="s">
        <v>130</v>
      </c>
      <c r="H5" s="179" t="s">
        <v>478</v>
      </c>
      <c r="I5" s="181" t="s">
        <v>133</v>
      </c>
    </row>
    <row r="6" spans="1:9" ht="15.75">
      <c r="A6" s="181">
        <v>2</v>
      </c>
      <c r="B6" s="251" t="s">
        <v>134</v>
      </c>
      <c r="C6" s="181">
        <v>4</v>
      </c>
      <c r="D6" s="181" t="s">
        <v>135</v>
      </c>
      <c r="E6" s="182">
        <v>49500</v>
      </c>
      <c r="F6" s="182">
        <v>49500</v>
      </c>
      <c r="G6" s="179" t="s">
        <v>110</v>
      </c>
      <c r="H6" s="179" t="s">
        <v>478</v>
      </c>
      <c r="I6" s="181" t="s">
        <v>136</v>
      </c>
    </row>
    <row r="7" spans="1:9" ht="15.75">
      <c r="A7" s="181"/>
      <c r="B7" s="264"/>
      <c r="C7" s="181"/>
      <c r="D7" s="181" t="s">
        <v>137</v>
      </c>
      <c r="E7" s="249">
        <v>49500</v>
      </c>
      <c r="F7" s="249">
        <v>49500</v>
      </c>
      <c r="G7" s="179" t="s">
        <v>110</v>
      </c>
      <c r="H7" s="179" t="s">
        <v>478</v>
      </c>
      <c r="I7" s="181" t="s">
        <v>138</v>
      </c>
    </row>
    <row r="8" spans="1:9" ht="15.75">
      <c r="A8" s="181"/>
      <c r="B8" s="265"/>
      <c r="C8" s="181"/>
      <c r="D8" s="181" t="s">
        <v>139</v>
      </c>
      <c r="E8" s="249">
        <v>100000</v>
      </c>
      <c r="F8" s="249">
        <v>100000</v>
      </c>
      <c r="G8" s="179" t="s">
        <v>130</v>
      </c>
      <c r="H8" s="179" t="s">
        <v>478</v>
      </c>
      <c r="I8" s="181" t="s">
        <v>140</v>
      </c>
    </row>
    <row r="9" spans="1:9" ht="15.75">
      <c r="A9" s="181"/>
      <c r="B9" s="251"/>
      <c r="C9" s="181"/>
      <c r="D9" s="181" t="s">
        <v>141</v>
      </c>
      <c r="E9" s="249">
        <v>500000</v>
      </c>
      <c r="F9" s="249">
        <v>500000</v>
      </c>
      <c r="G9" s="179" t="s">
        <v>130</v>
      </c>
      <c r="H9" s="179" t="s">
        <v>682</v>
      </c>
      <c r="I9" s="181" t="s">
        <v>142</v>
      </c>
    </row>
    <row r="10" spans="1:9" ht="16.5" thickBot="1">
      <c r="A10" s="246"/>
      <c r="B10" s="266"/>
      <c r="C10" s="246"/>
      <c r="D10" s="246"/>
      <c r="E10" s="276" t="s">
        <v>15</v>
      </c>
      <c r="F10" s="180">
        <f>SUM(F4:F9)</f>
        <v>1009000</v>
      </c>
      <c r="G10" s="185"/>
      <c r="H10" s="185"/>
      <c r="I10" s="246"/>
    </row>
    <row r="11" spans="1:9" ht="16.5" thickTop="1">
      <c r="A11" s="279"/>
      <c r="B11" s="267" t="s">
        <v>143</v>
      </c>
      <c r="C11" s="279"/>
      <c r="D11" s="279"/>
      <c r="E11" s="280"/>
      <c r="F11" s="281"/>
      <c r="G11" s="254"/>
      <c r="H11" s="254"/>
      <c r="I11" s="279"/>
    </row>
    <row r="12" spans="1:9" ht="15.75">
      <c r="A12" s="277">
        <v>1</v>
      </c>
      <c r="B12" s="263" t="s">
        <v>144</v>
      </c>
      <c r="C12" s="277">
        <v>1</v>
      </c>
      <c r="D12" s="277" t="s">
        <v>145</v>
      </c>
      <c r="E12" s="247">
        <v>220825</v>
      </c>
      <c r="F12" s="247">
        <v>220825</v>
      </c>
      <c r="G12" s="255" t="s">
        <v>146</v>
      </c>
      <c r="H12" s="255" t="s">
        <v>479</v>
      </c>
      <c r="I12" s="277"/>
    </row>
    <row r="13" spans="1:9" ht="15.75">
      <c r="A13" s="181"/>
      <c r="B13" s="251"/>
      <c r="C13" s="181">
        <v>2</v>
      </c>
      <c r="D13" s="181" t="s">
        <v>147</v>
      </c>
      <c r="E13" s="182">
        <v>50000</v>
      </c>
      <c r="F13" s="182">
        <f>E13*C13</f>
        <v>100000</v>
      </c>
      <c r="G13" s="187" t="s">
        <v>146</v>
      </c>
      <c r="H13" s="187" t="s">
        <v>480</v>
      </c>
      <c r="I13" s="181"/>
    </row>
    <row r="14" spans="1:9" ht="15.75">
      <c r="A14" s="181"/>
      <c r="B14" s="251"/>
      <c r="C14" s="181">
        <v>1</v>
      </c>
      <c r="D14" s="181" t="s">
        <v>148</v>
      </c>
      <c r="E14" s="182">
        <v>50000</v>
      </c>
      <c r="F14" s="182">
        <v>50000</v>
      </c>
      <c r="G14" s="187" t="s">
        <v>146</v>
      </c>
      <c r="H14" s="187" t="s">
        <v>478</v>
      </c>
      <c r="I14" s="181"/>
    </row>
    <row r="15" spans="1:9" ht="15.75">
      <c r="A15" s="181">
        <v>2</v>
      </c>
      <c r="B15" s="268" t="s">
        <v>149</v>
      </c>
      <c r="C15" s="181">
        <v>1</v>
      </c>
      <c r="D15" s="181" t="s">
        <v>150</v>
      </c>
      <c r="E15" s="249">
        <v>325000</v>
      </c>
      <c r="F15" s="249">
        <v>325000</v>
      </c>
      <c r="G15" s="187" t="s">
        <v>146</v>
      </c>
      <c r="H15" s="187" t="s">
        <v>479</v>
      </c>
      <c r="I15" s="181"/>
    </row>
    <row r="16" spans="1:9" ht="15.75">
      <c r="A16" s="181"/>
      <c r="B16" s="251"/>
      <c r="C16" s="181">
        <v>1</v>
      </c>
      <c r="D16" s="181" t="s">
        <v>151</v>
      </c>
      <c r="E16" s="249">
        <v>324756</v>
      </c>
      <c r="F16" s="249">
        <v>324756</v>
      </c>
      <c r="G16" s="187" t="s">
        <v>146</v>
      </c>
      <c r="H16" s="187" t="s">
        <v>478</v>
      </c>
      <c r="I16" s="181"/>
    </row>
    <row r="17" spans="1:9" ht="15.75">
      <c r="A17" s="181"/>
      <c r="B17" s="251"/>
      <c r="C17" s="181">
        <v>1</v>
      </c>
      <c r="D17" s="181" t="s">
        <v>152</v>
      </c>
      <c r="E17" s="249">
        <v>103900</v>
      </c>
      <c r="F17" s="249">
        <v>103900</v>
      </c>
      <c r="G17" s="187" t="s">
        <v>146</v>
      </c>
      <c r="H17" s="187" t="s">
        <v>481</v>
      </c>
      <c r="I17" s="181"/>
    </row>
    <row r="18" spans="1:9" ht="15.75">
      <c r="A18" s="181"/>
      <c r="B18" s="251"/>
      <c r="C18" s="181">
        <v>1</v>
      </c>
      <c r="D18" s="181" t="s">
        <v>153</v>
      </c>
      <c r="E18" s="249">
        <v>165000</v>
      </c>
      <c r="F18" s="249">
        <v>165000</v>
      </c>
      <c r="G18" s="187" t="s">
        <v>146</v>
      </c>
      <c r="H18" s="187" t="s">
        <v>482</v>
      </c>
      <c r="I18" s="181"/>
    </row>
    <row r="19" spans="1:9" ht="15.75">
      <c r="A19" s="181"/>
      <c r="B19" s="268"/>
      <c r="C19" s="181">
        <v>1</v>
      </c>
      <c r="D19" s="181" t="s">
        <v>154</v>
      </c>
      <c r="E19" s="249">
        <v>87500</v>
      </c>
      <c r="F19" s="249">
        <v>87500</v>
      </c>
      <c r="G19" s="187" t="s">
        <v>146</v>
      </c>
      <c r="H19" s="187" t="s">
        <v>483</v>
      </c>
      <c r="I19" s="181"/>
    </row>
    <row r="20" spans="1:9" ht="15.75">
      <c r="A20" s="261"/>
      <c r="B20" s="251"/>
      <c r="C20" s="181">
        <v>1</v>
      </c>
      <c r="D20" s="181" t="s">
        <v>155</v>
      </c>
      <c r="E20" s="249">
        <v>42000</v>
      </c>
      <c r="F20" s="249">
        <v>42000</v>
      </c>
      <c r="G20" s="187" t="s">
        <v>146</v>
      </c>
      <c r="H20" s="187" t="s">
        <v>484</v>
      </c>
      <c r="I20" s="181"/>
    </row>
    <row r="21" spans="1:9" ht="15.75">
      <c r="A21" s="181"/>
      <c r="B21" s="251"/>
      <c r="C21" s="181">
        <v>1</v>
      </c>
      <c r="D21" s="181" t="s">
        <v>156</v>
      </c>
      <c r="E21" s="182">
        <v>95000</v>
      </c>
      <c r="F21" s="182">
        <v>95000</v>
      </c>
      <c r="G21" s="187" t="s">
        <v>146</v>
      </c>
      <c r="H21" s="187" t="s">
        <v>485</v>
      </c>
      <c r="I21" s="181"/>
    </row>
    <row r="22" spans="1:9" ht="15.75">
      <c r="A22" s="181"/>
      <c r="B22" s="268"/>
      <c r="C22" s="181">
        <v>1</v>
      </c>
      <c r="D22" s="181" t="s">
        <v>157</v>
      </c>
      <c r="E22" s="249">
        <v>237000</v>
      </c>
      <c r="F22" s="249">
        <v>237000</v>
      </c>
      <c r="G22" s="187" t="s">
        <v>146</v>
      </c>
      <c r="H22" s="187" t="s">
        <v>486</v>
      </c>
      <c r="I22" s="181"/>
    </row>
    <row r="23" spans="1:9" ht="15.75">
      <c r="A23" s="181"/>
      <c r="B23" s="251"/>
      <c r="C23" s="181">
        <v>1</v>
      </c>
      <c r="D23" s="181" t="s">
        <v>158</v>
      </c>
      <c r="E23" s="249">
        <v>149000</v>
      </c>
      <c r="F23" s="249">
        <v>149000</v>
      </c>
      <c r="G23" s="187" t="s">
        <v>146</v>
      </c>
      <c r="H23" s="187" t="s">
        <v>487</v>
      </c>
      <c r="I23" s="181"/>
    </row>
    <row r="24" spans="1:9" ht="15.75">
      <c r="A24" s="181"/>
      <c r="B24" s="251"/>
      <c r="C24" s="181">
        <v>1</v>
      </c>
      <c r="D24" s="181" t="s">
        <v>159</v>
      </c>
      <c r="E24" s="249">
        <v>188500</v>
      </c>
      <c r="F24" s="249">
        <v>188500</v>
      </c>
      <c r="G24" s="187" t="s">
        <v>146</v>
      </c>
      <c r="H24" s="187" t="s">
        <v>479</v>
      </c>
      <c r="I24" s="181"/>
    </row>
    <row r="25" spans="1:9" ht="15.75">
      <c r="A25" s="181"/>
      <c r="B25" s="251"/>
      <c r="C25" s="181">
        <v>1</v>
      </c>
      <c r="D25" s="181" t="s">
        <v>160</v>
      </c>
      <c r="E25" s="182">
        <v>100000</v>
      </c>
      <c r="F25" s="182">
        <v>100000</v>
      </c>
      <c r="G25" s="187" t="s">
        <v>146</v>
      </c>
      <c r="H25" s="187" t="s">
        <v>488</v>
      </c>
      <c r="I25" s="181"/>
    </row>
    <row r="26" spans="1:9" ht="15.75">
      <c r="A26" s="181"/>
      <c r="B26" s="251"/>
      <c r="C26" s="246">
        <v>1</v>
      </c>
      <c r="D26" s="246" t="s">
        <v>167</v>
      </c>
      <c r="E26" s="185">
        <v>199000</v>
      </c>
      <c r="F26" s="185">
        <v>199000</v>
      </c>
      <c r="G26" s="187" t="s">
        <v>130</v>
      </c>
      <c r="H26" s="187" t="s">
        <v>489</v>
      </c>
      <c r="I26" s="181"/>
    </row>
    <row r="27" spans="1:9" ht="15.75">
      <c r="A27" s="181"/>
      <c r="B27" s="251"/>
      <c r="C27" s="246">
        <v>1</v>
      </c>
      <c r="D27" s="246" t="s">
        <v>168</v>
      </c>
      <c r="E27" s="185">
        <v>192000</v>
      </c>
      <c r="F27" s="185">
        <v>192000</v>
      </c>
      <c r="G27" s="187" t="s">
        <v>169</v>
      </c>
      <c r="H27" s="187"/>
      <c r="I27" s="181"/>
    </row>
    <row r="28" spans="1:9" ht="15.75">
      <c r="A28" s="181"/>
      <c r="B28" s="251"/>
      <c r="C28" s="246">
        <v>1</v>
      </c>
      <c r="D28" s="246" t="s">
        <v>510</v>
      </c>
      <c r="E28" s="249">
        <v>201000</v>
      </c>
      <c r="F28" s="185">
        <v>201000</v>
      </c>
      <c r="G28" s="187" t="s">
        <v>146</v>
      </c>
      <c r="H28" s="187" t="s">
        <v>487</v>
      </c>
      <c r="I28" s="181"/>
    </row>
    <row r="29" spans="1:9" ht="15.75">
      <c r="A29" s="181"/>
      <c r="B29" s="251"/>
      <c r="C29" s="246">
        <v>1</v>
      </c>
      <c r="D29" s="246" t="s">
        <v>511</v>
      </c>
      <c r="E29" s="249">
        <v>201000</v>
      </c>
      <c r="F29" s="185">
        <v>201000</v>
      </c>
      <c r="G29" s="187" t="s">
        <v>146</v>
      </c>
      <c r="H29" s="187" t="s">
        <v>512</v>
      </c>
      <c r="I29" s="181"/>
    </row>
    <row r="30" spans="1:9" ht="15.75">
      <c r="A30" s="181"/>
      <c r="B30" s="251"/>
      <c r="C30" s="246">
        <v>1</v>
      </c>
      <c r="D30" s="246" t="s">
        <v>519</v>
      </c>
      <c r="E30" s="249">
        <v>201000</v>
      </c>
      <c r="F30" s="185">
        <v>201000</v>
      </c>
      <c r="G30" s="187" t="s">
        <v>146</v>
      </c>
      <c r="H30" s="187" t="s">
        <v>485</v>
      </c>
      <c r="I30" s="181"/>
    </row>
    <row r="31" spans="1:9" ht="15.75">
      <c r="A31" s="246">
        <v>3</v>
      </c>
      <c r="B31" s="269" t="s">
        <v>503</v>
      </c>
      <c r="C31" s="246">
        <v>1</v>
      </c>
      <c r="D31" s="246" t="s">
        <v>509</v>
      </c>
      <c r="E31" s="249">
        <v>400000</v>
      </c>
      <c r="F31" s="185">
        <v>400000</v>
      </c>
      <c r="G31" s="187" t="s">
        <v>146</v>
      </c>
      <c r="H31" s="187" t="s">
        <v>479</v>
      </c>
      <c r="I31" s="181"/>
    </row>
    <row r="32" spans="1:9" ht="15.75">
      <c r="A32" s="181">
        <v>4</v>
      </c>
      <c r="B32" s="268" t="s">
        <v>161</v>
      </c>
      <c r="C32" s="181">
        <v>1</v>
      </c>
      <c r="D32" s="181" t="s">
        <v>162</v>
      </c>
      <c r="E32" s="182">
        <v>3004800</v>
      </c>
      <c r="F32" s="182">
        <v>3004800</v>
      </c>
      <c r="G32" s="187" t="s">
        <v>146</v>
      </c>
      <c r="H32" s="187" t="s">
        <v>469</v>
      </c>
      <c r="I32" s="181"/>
    </row>
    <row r="33" spans="1:9" ht="15.75">
      <c r="A33" s="246"/>
      <c r="B33" s="268"/>
      <c r="C33" s="246">
        <v>1</v>
      </c>
      <c r="D33" s="246" t="s">
        <v>490</v>
      </c>
      <c r="E33" s="185">
        <v>100000</v>
      </c>
      <c r="F33" s="185">
        <v>100000</v>
      </c>
      <c r="G33" s="187" t="s">
        <v>130</v>
      </c>
      <c r="H33" s="187" t="s">
        <v>478</v>
      </c>
      <c r="I33" s="181"/>
    </row>
    <row r="34" spans="1:9" ht="15.75">
      <c r="A34" s="246"/>
      <c r="B34" s="268"/>
      <c r="C34" s="246">
        <v>1</v>
      </c>
      <c r="D34" s="246" t="s">
        <v>170</v>
      </c>
      <c r="E34" s="249">
        <v>164000</v>
      </c>
      <c r="F34" s="249">
        <v>164000</v>
      </c>
      <c r="G34" s="187" t="s">
        <v>130</v>
      </c>
      <c r="H34" s="187" t="s">
        <v>469</v>
      </c>
      <c r="I34" s="181"/>
    </row>
    <row r="35" spans="1:9" ht="15.75">
      <c r="A35" s="246">
        <v>5</v>
      </c>
      <c r="B35" s="268" t="s">
        <v>163</v>
      </c>
      <c r="C35" s="181">
        <v>1</v>
      </c>
      <c r="D35" s="181" t="s">
        <v>164</v>
      </c>
      <c r="E35" s="249">
        <v>95000</v>
      </c>
      <c r="F35" s="249">
        <v>95000</v>
      </c>
      <c r="G35" s="187" t="s">
        <v>146</v>
      </c>
      <c r="H35" s="187" t="s">
        <v>469</v>
      </c>
      <c r="I35" s="181"/>
    </row>
    <row r="36" spans="1:9" ht="15.75">
      <c r="A36" s="246">
        <v>6</v>
      </c>
      <c r="B36" s="269" t="s">
        <v>165</v>
      </c>
      <c r="C36" s="246">
        <v>1</v>
      </c>
      <c r="D36" s="246" t="s">
        <v>166</v>
      </c>
      <c r="E36" s="185">
        <v>109500</v>
      </c>
      <c r="F36" s="185">
        <v>109500</v>
      </c>
      <c r="G36" s="187" t="s">
        <v>146</v>
      </c>
      <c r="H36" s="187" t="s">
        <v>483</v>
      </c>
      <c r="I36" s="282"/>
    </row>
    <row r="37" spans="1:9" ht="15.75">
      <c r="A37" s="246">
        <v>7</v>
      </c>
      <c r="B37" s="269" t="s">
        <v>504</v>
      </c>
      <c r="C37" s="246">
        <v>1</v>
      </c>
      <c r="D37" s="246" t="s">
        <v>505</v>
      </c>
      <c r="E37" s="249">
        <v>175000</v>
      </c>
      <c r="F37" s="185">
        <v>175000</v>
      </c>
      <c r="G37" s="187" t="s">
        <v>130</v>
      </c>
      <c r="H37" s="187" t="s">
        <v>508</v>
      </c>
      <c r="I37" s="181"/>
    </row>
    <row r="38" spans="1:9" ht="15.75">
      <c r="A38" s="246">
        <v>8</v>
      </c>
      <c r="B38" s="269" t="s">
        <v>506</v>
      </c>
      <c r="C38" s="246">
        <v>1</v>
      </c>
      <c r="D38" s="246" t="s">
        <v>507</v>
      </c>
      <c r="E38" s="249">
        <v>119500</v>
      </c>
      <c r="F38" s="185">
        <v>119500</v>
      </c>
      <c r="G38" s="187" t="s">
        <v>130</v>
      </c>
      <c r="H38" s="187" t="s">
        <v>508</v>
      </c>
      <c r="I38" s="181"/>
    </row>
    <row r="39" spans="1:9" ht="15.75">
      <c r="A39" s="181">
        <v>9</v>
      </c>
      <c r="B39" s="268" t="s">
        <v>520</v>
      </c>
      <c r="C39" s="181">
        <v>1</v>
      </c>
      <c r="D39" s="181" t="s">
        <v>513</v>
      </c>
      <c r="E39" s="283">
        <v>179000</v>
      </c>
      <c r="F39" s="283">
        <v>179000</v>
      </c>
      <c r="G39" s="250" t="s">
        <v>146</v>
      </c>
      <c r="H39" s="250" t="s">
        <v>514</v>
      </c>
      <c r="I39" s="181"/>
    </row>
    <row r="40" spans="1:9" ht="15.75">
      <c r="A40" s="181"/>
      <c r="B40" s="268"/>
      <c r="C40" s="181"/>
      <c r="D40" s="181"/>
      <c r="E40" s="284" t="s">
        <v>15</v>
      </c>
      <c r="F40" s="248">
        <f>SUM(F12:F39)</f>
        <v>7529281</v>
      </c>
      <c r="G40" s="179"/>
      <c r="H40" s="179"/>
      <c r="I40" s="181"/>
    </row>
    <row r="41" spans="1:9" ht="15.75">
      <c r="A41" s="181"/>
      <c r="B41" s="268"/>
      <c r="C41" s="181"/>
      <c r="D41" s="181"/>
      <c r="E41" s="284"/>
      <c r="F41" s="248"/>
      <c r="G41" s="179"/>
      <c r="H41" s="179"/>
      <c r="I41" s="181"/>
    </row>
    <row r="42" spans="1:9" ht="15.75">
      <c r="A42" s="181">
        <v>10</v>
      </c>
      <c r="B42" s="268" t="s">
        <v>171</v>
      </c>
      <c r="C42" s="181">
        <v>1</v>
      </c>
      <c r="D42" s="181" t="s">
        <v>172</v>
      </c>
      <c r="E42" s="179">
        <v>1249000</v>
      </c>
      <c r="F42" s="249">
        <v>1249000</v>
      </c>
      <c r="G42" s="179" t="s">
        <v>108</v>
      </c>
      <c r="H42" s="179" t="s">
        <v>469</v>
      </c>
      <c r="I42" s="181"/>
    </row>
    <row r="43" spans="1:9" ht="15.75">
      <c r="A43" s="246">
        <v>11</v>
      </c>
      <c r="B43" s="251" t="s">
        <v>515</v>
      </c>
      <c r="C43" s="181">
        <v>1</v>
      </c>
      <c r="D43" s="181" t="s">
        <v>517</v>
      </c>
      <c r="E43" s="184">
        <v>1520000</v>
      </c>
      <c r="F43" s="184">
        <v>1520000</v>
      </c>
      <c r="G43" s="179" t="s">
        <v>108</v>
      </c>
      <c r="H43" s="187" t="s">
        <v>521</v>
      </c>
      <c r="I43" s="246"/>
    </row>
    <row r="44" spans="1:9" ht="15.75">
      <c r="A44" s="246">
        <v>12</v>
      </c>
      <c r="B44" s="251" t="s">
        <v>522</v>
      </c>
      <c r="C44" s="181">
        <v>1</v>
      </c>
      <c r="D44" s="181" t="s">
        <v>518</v>
      </c>
      <c r="E44" s="184">
        <v>420000</v>
      </c>
      <c r="F44" s="184">
        <v>420000</v>
      </c>
      <c r="G44" s="179" t="s">
        <v>108</v>
      </c>
      <c r="H44" s="187" t="s">
        <v>478</v>
      </c>
      <c r="I44" s="246"/>
    </row>
    <row r="45" spans="1:9" ht="15.75">
      <c r="A45" s="246">
        <v>13</v>
      </c>
      <c r="B45" s="251" t="s">
        <v>516</v>
      </c>
      <c r="C45" s="181">
        <v>1</v>
      </c>
      <c r="D45" s="181" t="s">
        <v>523</v>
      </c>
      <c r="E45" s="184">
        <v>642000</v>
      </c>
      <c r="F45" s="184">
        <v>642000</v>
      </c>
      <c r="G45" s="179" t="s">
        <v>108</v>
      </c>
      <c r="H45" s="187" t="s">
        <v>469</v>
      </c>
      <c r="I45" s="246"/>
    </row>
    <row r="46" spans="1:9" ht="15.75">
      <c r="A46" s="181"/>
      <c r="B46" s="268"/>
      <c r="C46" s="181"/>
      <c r="D46" s="181"/>
      <c r="E46" s="284" t="s">
        <v>15</v>
      </c>
      <c r="F46" s="248">
        <f>SUM(F42:F45)</f>
        <v>3831000</v>
      </c>
      <c r="G46" s="179"/>
      <c r="H46" s="179"/>
      <c r="I46" s="181"/>
    </row>
    <row r="47" spans="1:9" ht="15.75">
      <c r="A47" s="181"/>
      <c r="B47" s="271" t="s">
        <v>524</v>
      </c>
      <c r="C47" s="181"/>
      <c r="D47" s="181"/>
      <c r="E47" s="249"/>
      <c r="F47" s="248"/>
      <c r="G47" s="250"/>
      <c r="H47" s="250"/>
      <c r="I47" s="286"/>
    </row>
    <row r="48" spans="1:9" ht="15.75">
      <c r="A48" s="181">
        <v>1</v>
      </c>
      <c r="B48" s="251" t="s">
        <v>525</v>
      </c>
      <c r="C48" s="181">
        <v>1</v>
      </c>
      <c r="D48" s="181" t="s">
        <v>526</v>
      </c>
      <c r="E48" s="182">
        <v>399000</v>
      </c>
      <c r="F48" s="182">
        <v>399000</v>
      </c>
      <c r="G48" s="250" t="s">
        <v>130</v>
      </c>
      <c r="H48" s="181" t="s">
        <v>426</v>
      </c>
      <c r="I48" s="286"/>
    </row>
    <row r="49" spans="1:9" ht="15.75">
      <c r="A49" s="246">
        <v>2</v>
      </c>
      <c r="B49" s="251" t="s">
        <v>176</v>
      </c>
      <c r="C49" s="181">
        <v>1</v>
      </c>
      <c r="D49" s="181" t="s">
        <v>177</v>
      </c>
      <c r="E49" s="182">
        <v>595000</v>
      </c>
      <c r="F49" s="182">
        <v>595000</v>
      </c>
      <c r="G49" s="187" t="s">
        <v>146</v>
      </c>
      <c r="H49" s="181" t="s">
        <v>527</v>
      </c>
      <c r="I49" s="282"/>
    </row>
    <row r="50" spans="1:9" ht="15.75">
      <c r="A50" s="181">
        <v>3</v>
      </c>
      <c r="B50" s="251" t="s">
        <v>178</v>
      </c>
      <c r="C50" s="181">
        <v>1</v>
      </c>
      <c r="D50" s="181" t="s">
        <v>155</v>
      </c>
      <c r="E50" s="182">
        <v>1479000</v>
      </c>
      <c r="F50" s="182">
        <v>1479000</v>
      </c>
      <c r="G50" s="187" t="s">
        <v>169</v>
      </c>
      <c r="H50" s="181" t="s">
        <v>527</v>
      </c>
      <c r="I50" s="181"/>
    </row>
    <row r="51" spans="1:9" ht="15.75">
      <c r="A51" s="181">
        <v>4</v>
      </c>
      <c r="B51" s="251" t="s">
        <v>179</v>
      </c>
      <c r="C51" s="181">
        <v>1</v>
      </c>
      <c r="D51" s="181" t="s">
        <v>180</v>
      </c>
      <c r="E51" s="249">
        <v>32000</v>
      </c>
      <c r="F51" s="249">
        <v>32000</v>
      </c>
      <c r="G51" s="187" t="s">
        <v>146</v>
      </c>
      <c r="H51" s="181" t="s">
        <v>527</v>
      </c>
      <c r="I51" s="181"/>
    </row>
    <row r="52" spans="1:9" ht="15.75">
      <c r="A52" s="246"/>
      <c r="B52" s="266"/>
      <c r="C52" s="246">
        <v>1</v>
      </c>
      <c r="D52" s="181" t="s">
        <v>183</v>
      </c>
      <c r="E52" s="283">
        <v>36000</v>
      </c>
      <c r="F52" s="283">
        <v>36000</v>
      </c>
      <c r="G52" s="187" t="s">
        <v>130</v>
      </c>
      <c r="H52" s="187" t="s">
        <v>426</v>
      </c>
      <c r="I52" s="246"/>
    </row>
    <row r="53" spans="1:9" ht="15.75">
      <c r="A53" s="246">
        <v>5</v>
      </c>
      <c r="B53" s="266" t="s">
        <v>181</v>
      </c>
      <c r="C53" s="246">
        <v>1</v>
      </c>
      <c r="D53" s="246" t="s">
        <v>182</v>
      </c>
      <c r="E53" s="185">
        <v>2689500</v>
      </c>
      <c r="F53" s="185">
        <v>2689500</v>
      </c>
      <c r="G53" s="187" t="s">
        <v>169</v>
      </c>
      <c r="H53" s="187" t="s">
        <v>527</v>
      </c>
      <c r="I53" s="246"/>
    </row>
    <row r="54" spans="1:9" ht="15.75">
      <c r="A54" s="246">
        <v>6</v>
      </c>
      <c r="B54" s="266" t="s">
        <v>184</v>
      </c>
      <c r="C54" s="246">
        <v>1</v>
      </c>
      <c r="D54" s="246" t="s">
        <v>185</v>
      </c>
      <c r="E54" s="185">
        <v>2288000</v>
      </c>
      <c r="F54" s="185">
        <v>2288000</v>
      </c>
      <c r="G54" s="187" t="s">
        <v>169</v>
      </c>
      <c r="H54" s="187" t="s">
        <v>426</v>
      </c>
      <c r="I54" s="246"/>
    </row>
    <row r="55" spans="1:9" ht="16.5" thickBot="1">
      <c r="A55" s="246"/>
      <c r="B55" s="266"/>
      <c r="C55" s="246"/>
      <c r="D55" s="246"/>
      <c r="E55" s="276" t="s">
        <v>15</v>
      </c>
      <c r="F55" s="186">
        <f>SUM(F48:F54)</f>
        <v>7518500</v>
      </c>
      <c r="G55" s="187"/>
      <c r="H55" s="187"/>
      <c r="I55" s="246"/>
    </row>
    <row r="56" spans="1:9" ht="16.5" thickTop="1">
      <c r="A56" s="277"/>
      <c r="B56" s="270" t="s">
        <v>186</v>
      </c>
      <c r="C56" s="277"/>
      <c r="D56" s="277"/>
      <c r="E56" s="247"/>
      <c r="F56" s="247"/>
      <c r="G56" s="255"/>
      <c r="H56" s="255"/>
      <c r="I56" s="277"/>
    </row>
    <row r="57" spans="1:9" ht="15.75">
      <c r="A57" s="277">
        <v>1</v>
      </c>
      <c r="B57" s="251" t="s">
        <v>528</v>
      </c>
      <c r="C57" s="181">
        <v>28</v>
      </c>
      <c r="D57" s="181" t="s">
        <v>529</v>
      </c>
      <c r="E57" s="283">
        <v>2900</v>
      </c>
      <c r="F57" s="283">
        <v>11600</v>
      </c>
      <c r="G57" s="187" t="s">
        <v>108</v>
      </c>
      <c r="H57" s="181" t="s">
        <v>530</v>
      </c>
      <c r="I57" s="277"/>
    </row>
    <row r="58" spans="1:9" ht="15.75">
      <c r="A58" s="277"/>
      <c r="B58" s="251"/>
      <c r="C58" s="181"/>
      <c r="D58" s="181" t="s">
        <v>531</v>
      </c>
      <c r="E58" s="283">
        <v>2900</v>
      </c>
      <c r="F58" s="283">
        <v>11600</v>
      </c>
      <c r="G58" s="187" t="s">
        <v>108</v>
      </c>
      <c r="H58" s="181" t="s">
        <v>532</v>
      </c>
      <c r="I58" s="277"/>
    </row>
    <row r="59" spans="1:9" ht="15.75">
      <c r="A59" s="277"/>
      <c r="B59" s="251"/>
      <c r="C59" s="181"/>
      <c r="D59" s="181" t="s">
        <v>533</v>
      </c>
      <c r="E59" s="283">
        <v>2900</v>
      </c>
      <c r="F59" s="283">
        <v>11600</v>
      </c>
      <c r="G59" s="187" t="s">
        <v>108</v>
      </c>
      <c r="H59" s="181" t="s">
        <v>534</v>
      </c>
      <c r="I59" s="277"/>
    </row>
    <row r="60" spans="1:9" ht="15.75">
      <c r="A60" s="277"/>
      <c r="B60" s="251"/>
      <c r="C60" s="181"/>
      <c r="D60" s="181" t="s">
        <v>535</v>
      </c>
      <c r="E60" s="283">
        <v>2900</v>
      </c>
      <c r="F60" s="283">
        <v>11600</v>
      </c>
      <c r="G60" s="187" t="s">
        <v>108</v>
      </c>
      <c r="H60" s="181" t="s">
        <v>536</v>
      </c>
      <c r="I60" s="277"/>
    </row>
    <row r="61" spans="1:9" ht="15.75">
      <c r="A61" s="277"/>
      <c r="B61" s="251"/>
      <c r="C61" s="181"/>
      <c r="D61" s="181" t="s">
        <v>537</v>
      </c>
      <c r="E61" s="283">
        <v>2900</v>
      </c>
      <c r="F61" s="283">
        <v>11600</v>
      </c>
      <c r="G61" s="187" t="s">
        <v>108</v>
      </c>
      <c r="H61" s="181" t="s">
        <v>538</v>
      </c>
      <c r="I61" s="277"/>
    </row>
    <row r="62" spans="1:9" ht="15.75">
      <c r="A62" s="277"/>
      <c r="B62" s="251"/>
      <c r="C62" s="181"/>
      <c r="D62" s="181" t="s">
        <v>539</v>
      </c>
      <c r="E62" s="283">
        <v>2900</v>
      </c>
      <c r="F62" s="283">
        <v>11600</v>
      </c>
      <c r="G62" s="187" t="s">
        <v>108</v>
      </c>
      <c r="H62" s="181" t="s">
        <v>540</v>
      </c>
      <c r="I62" s="277"/>
    </row>
    <row r="63" spans="1:9" ht="15.75">
      <c r="A63" s="277"/>
      <c r="B63" s="251"/>
      <c r="C63" s="181"/>
      <c r="D63" s="181" t="s">
        <v>541</v>
      </c>
      <c r="E63" s="283">
        <v>2900</v>
      </c>
      <c r="F63" s="283">
        <v>11600</v>
      </c>
      <c r="G63" s="187" t="s">
        <v>108</v>
      </c>
      <c r="H63" s="181" t="s">
        <v>542</v>
      </c>
      <c r="I63" s="277"/>
    </row>
    <row r="64" spans="1:9" ht="15.75">
      <c r="A64" s="277"/>
      <c r="B64" s="251"/>
      <c r="C64" s="181">
        <v>16</v>
      </c>
      <c r="D64" s="181" t="s">
        <v>543</v>
      </c>
      <c r="E64" s="184">
        <v>3500</v>
      </c>
      <c r="F64" s="184">
        <v>7000</v>
      </c>
      <c r="G64" s="187" t="s">
        <v>108</v>
      </c>
      <c r="H64" s="181" t="s">
        <v>530</v>
      </c>
      <c r="I64" s="277"/>
    </row>
    <row r="65" spans="1:9" ht="15.75">
      <c r="A65" s="277"/>
      <c r="B65" s="251"/>
      <c r="C65" s="181"/>
      <c r="D65" s="181" t="s">
        <v>544</v>
      </c>
      <c r="E65" s="184">
        <v>3500</v>
      </c>
      <c r="F65" s="184">
        <v>3500</v>
      </c>
      <c r="G65" s="187" t="s">
        <v>108</v>
      </c>
      <c r="H65" s="181" t="s">
        <v>536</v>
      </c>
      <c r="I65" s="277"/>
    </row>
    <row r="66" spans="1:9" ht="15.75">
      <c r="A66" s="277"/>
      <c r="B66" s="251"/>
      <c r="C66" s="181"/>
      <c r="D66" s="181" t="s">
        <v>545</v>
      </c>
      <c r="E66" s="184">
        <v>3500</v>
      </c>
      <c r="F66" s="184">
        <v>21000</v>
      </c>
      <c r="G66" s="187" t="s">
        <v>108</v>
      </c>
      <c r="H66" s="181" t="s">
        <v>538</v>
      </c>
      <c r="I66" s="277"/>
    </row>
    <row r="67" spans="1:9" ht="15.75">
      <c r="A67" s="277"/>
      <c r="B67" s="251"/>
      <c r="C67" s="181"/>
      <c r="D67" s="181" t="s">
        <v>680</v>
      </c>
      <c r="E67" s="184">
        <v>3500</v>
      </c>
      <c r="F67" s="184">
        <v>10500</v>
      </c>
      <c r="G67" s="187" t="s">
        <v>108</v>
      </c>
      <c r="H67" s="181" t="s">
        <v>540</v>
      </c>
      <c r="I67" s="277"/>
    </row>
    <row r="68" spans="1:9" ht="15.75">
      <c r="A68" s="277"/>
      <c r="B68" s="251"/>
      <c r="C68" s="181"/>
      <c r="D68" s="181" t="s">
        <v>546</v>
      </c>
      <c r="E68" s="184">
        <v>3500</v>
      </c>
      <c r="F68" s="184">
        <v>7000</v>
      </c>
      <c r="G68" s="187" t="s">
        <v>108</v>
      </c>
      <c r="H68" s="181" t="s">
        <v>547</v>
      </c>
      <c r="I68" s="277"/>
    </row>
    <row r="69" spans="1:9" ht="15.75">
      <c r="A69" s="277"/>
      <c r="B69" s="251"/>
      <c r="C69" s="181"/>
      <c r="D69" s="181" t="s">
        <v>548</v>
      </c>
      <c r="E69" s="184">
        <v>3500</v>
      </c>
      <c r="F69" s="184">
        <v>7000</v>
      </c>
      <c r="G69" s="187" t="s">
        <v>108</v>
      </c>
      <c r="H69" s="181" t="s">
        <v>534</v>
      </c>
      <c r="I69" s="277"/>
    </row>
    <row r="70" spans="1:9" ht="15.75">
      <c r="A70" s="277">
        <v>2</v>
      </c>
      <c r="B70" s="251" t="s">
        <v>187</v>
      </c>
      <c r="C70" s="181">
        <v>7</v>
      </c>
      <c r="D70" s="181" t="s">
        <v>549</v>
      </c>
      <c r="E70" s="283">
        <v>2900</v>
      </c>
      <c r="F70" s="283">
        <v>2900</v>
      </c>
      <c r="G70" s="187" t="s">
        <v>108</v>
      </c>
      <c r="H70" s="181" t="s">
        <v>530</v>
      </c>
      <c r="I70" s="277"/>
    </row>
    <row r="71" spans="1:9" ht="15.75">
      <c r="A71" s="277"/>
      <c r="B71" s="251"/>
      <c r="C71" s="181"/>
      <c r="D71" s="181" t="s">
        <v>550</v>
      </c>
      <c r="E71" s="283">
        <v>2900</v>
      </c>
      <c r="F71" s="283">
        <v>2900</v>
      </c>
      <c r="G71" s="187" t="s">
        <v>108</v>
      </c>
      <c r="H71" s="181" t="s">
        <v>547</v>
      </c>
      <c r="I71" s="277"/>
    </row>
    <row r="72" spans="1:9" ht="15.75">
      <c r="A72" s="277"/>
      <c r="B72" s="251"/>
      <c r="C72" s="181"/>
      <c r="D72" s="181" t="s">
        <v>551</v>
      </c>
      <c r="E72" s="283">
        <v>2900</v>
      </c>
      <c r="F72" s="283">
        <v>2900</v>
      </c>
      <c r="G72" s="187" t="s">
        <v>108</v>
      </c>
      <c r="H72" s="181" t="s">
        <v>552</v>
      </c>
      <c r="I72" s="277"/>
    </row>
    <row r="73" spans="1:9" ht="15.75">
      <c r="A73" s="277"/>
      <c r="B73" s="251"/>
      <c r="C73" s="181"/>
      <c r="D73" s="181" t="s">
        <v>553</v>
      </c>
      <c r="E73" s="283">
        <v>2900</v>
      </c>
      <c r="F73" s="283">
        <v>2900</v>
      </c>
      <c r="G73" s="187" t="s">
        <v>108</v>
      </c>
      <c r="H73" s="181" t="s">
        <v>554</v>
      </c>
      <c r="I73" s="277"/>
    </row>
    <row r="74" spans="1:9" ht="15.75">
      <c r="A74" s="277"/>
      <c r="B74" s="251"/>
      <c r="C74" s="181"/>
      <c r="D74" s="181" t="s">
        <v>555</v>
      </c>
      <c r="E74" s="283">
        <v>2900</v>
      </c>
      <c r="F74" s="283">
        <v>2900</v>
      </c>
      <c r="G74" s="187" t="s">
        <v>108</v>
      </c>
      <c r="H74" s="181" t="s">
        <v>538</v>
      </c>
      <c r="I74" s="277"/>
    </row>
    <row r="75" spans="1:9" ht="15.75">
      <c r="A75" s="277"/>
      <c r="B75" s="251"/>
      <c r="C75" s="181"/>
      <c r="D75" s="181" t="s">
        <v>556</v>
      </c>
      <c r="E75" s="283">
        <v>2900</v>
      </c>
      <c r="F75" s="283">
        <v>2900</v>
      </c>
      <c r="G75" s="187" t="s">
        <v>108</v>
      </c>
      <c r="H75" s="181" t="s">
        <v>557</v>
      </c>
      <c r="I75" s="277"/>
    </row>
    <row r="76" spans="1:9" ht="15.75">
      <c r="A76" s="277"/>
      <c r="B76" s="251"/>
      <c r="C76" s="181"/>
      <c r="D76" s="181" t="s">
        <v>558</v>
      </c>
      <c r="E76" s="283">
        <v>2900</v>
      </c>
      <c r="F76" s="283">
        <v>2900</v>
      </c>
      <c r="G76" s="187" t="s">
        <v>108</v>
      </c>
      <c r="H76" s="181" t="s">
        <v>542</v>
      </c>
      <c r="I76" s="277"/>
    </row>
    <row r="77" spans="1:9" ht="15.75">
      <c r="A77" s="277"/>
      <c r="B77" s="251"/>
      <c r="C77" s="181">
        <v>4</v>
      </c>
      <c r="D77" s="181" t="s">
        <v>559</v>
      </c>
      <c r="E77" s="283">
        <v>3500</v>
      </c>
      <c r="F77" s="283">
        <v>3500</v>
      </c>
      <c r="G77" s="187" t="s">
        <v>108</v>
      </c>
      <c r="H77" s="181" t="s">
        <v>530</v>
      </c>
      <c r="I77" s="277"/>
    </row>
    <row r="78" spans="1:9" ht="15.75">
      <c r="A78" s="277"/>
      <c r="B78" s="251"/>
      <c r="C78" s="181"/>
      <c r="D78" s="181" t="s">
        <v>560</v>
      </c>
      <c r="E78" s="283">
        <v>3500</v>
      </c>
      <c r="F78" s="283">
        <v>3500</v>
      </c>
      <c r="G78" s="187" t="s">
        <v>108</v>
      </c>
      <c r="H78" s="181" t="s">
        <v>538</v>
      </c>
      <c r="I78" s="277"/>
    </row>
    <row r="79" spans="1:9" ht="15.75">
      <c r="A79" s="181"/>
      <c r="B79" s="251"/>
      <c r="C79" s="181"/>
      <c r="D79" s="181" t="s">
        <v>681</v>
      </c>
      <c r="E79" s="283">
        <v>3500</v>
      </c>
      <c r="F79" s="283">
        <v>3500</v>
      </c>
      <c r="G79" s="250" t="s">
        <v>108</v>
      </c>
      <c r="H79" s="181" t="s">
        <v>557</v>
      </c>
      <c r="I79" s="181"/>
    </row>
    <row r="80" spans="1:9" ht="15.75">
      <c r="A80" s="181"/>
      <c r="B80" s="251"/>
      <c r="C80" s="181"/>
      <c r="D80" s="181" t="s">
        <v>561</v>
      </c>
      <c r="E80" s="283">
        <v>3500</v>
      </c>
      <c r="F80" s="283">
        <v>3500</v>
      </c>
      <c r="G80" s="187" t="s">
        <v>108</v>
      </c>
      <c r="H80" s="181" t="s">
        <v>547</v>
      </c>
      <c r="I80" s="181"/>
    </row>
    <row r="81" spans="1:9" ht="15.75">
      <c r="A81" s="181"/>
      <c r="B81" s="251"/>
      <c r="C81" s="181"/>
      <c r="D81" s="181"/>
      <c r="E81" s="284" t="s">
        <v>15</v>
      </c>
      <c r="F81" s="248">
        <f>SUM(F57:F80)</f>
        <v>171500</v>
      </c>
      <c r="G81" s="179"/>
      <c r="H81" s="179"/>
      <c r="I81" s="181"/>
    </row>
    <row r="82" spans="1:9" ht="15.75">
      <c r="A82" s="181"/>
      <c r="B82" s="251"/>
      <c r="C82" s="181"/>
      <c r="D82" s="181"/>
      <c r="E82" s="284"/>
      <c r="F82" s="248"/>
      <c r="G82" s="179"/>
      <c r="H82" s="179"/>
      <c r="I82" s="181"/>
    </row>
    <row r="83" spans="1:9" ht="15.75">
      <c r="A83" s="181"/>
      <c r="B83" s="251"/>
      <c r="C83" s="181"/>
      <c r="D83" s="181"/>
      <c r="E83" s="284"/>
      <c r="F83" s="248"/>
      <c r="G83" s="179"/>
      <c r="H83" s="179"/>
      <c r="I83" s="181"/>
    </row>
    <row r="84" spans="1:9" ht="15.75">
      <c r="A84" s="181"/>
      <c r="B84" s="251"/>
      <c r="C84" s="181"/>
      <c r="D84" s="181"/>
      <c r="E84" s="284"/>
      <c r="F84" s="248"/>
      <c r="G84" s="179"/>
      <c r="H84" s="179"/>
      <c r="I84" s="181"/>
    </row>
    <row r="85" spans="1:9" ht="15.75">
      <c r="A85" s="181"/>
      <c r="B85" s="251"/>
      <c r="C85" s="181"/>
      <c r="D85" s="181"/>
      <c r="E85" s="284"/>
      <c r="F85" s="248"/>
      <c r="G85" s="179"/>
      <c r="H85" s="179"/>
      <c r="I85" s="181"/>
    </row>
    <row r="86" spans="1:9" ht="15.75">
      <c r="A86" s="181"/>
      <c r="B86" s="251"/>
      <c r="C86" s="181"/>
      <c r="D86" s="181"/>
      <c r="E86" s="284"/>
      <c r="F86" s="248"/>
      <c r="G86" s="179"/>
      <c r="H86" s="179"/>
      <c r="I86" s="181"/>
    </row>
    <row r="87" spans="1:9" ht="15.75">
      <c r="A87" s="181"/>
      <c r="B87" s="251"/>
      <c r="C87" s="181"/>
      <c r="D87" s="181"/>
      <c r="E87" s="284"/>
      <c r="F87" s="248"/>
      <c r="G87" s="179"/>
      <c r="H87" s="179"/>
      <c r="I87" s="181"/>
    </row>
    <row r="88" spans="1:9" ht="15.75">
      <c r="A88" s="181"/>
      <c r="B88" s="251"/>
      <c r="C88" s="181"/>
      <c r="D88" s="181"/>
      <c r="E88" s="284"/>
      <c r="F88" s="248"/>
      <c r="G88" s="179"/>
      <c r="H88" s="179"/>
      <c r="I88" s="181"/>
    </row>
    <row r="89" spans="1:9" ht="15.75">
      <c r="A89" s="181"/>
      <c r="B89" s="251"/>
      <c r="C89" s="181"/>
      <c r="D89" s="181"/>
      <c r="E89" s="284"/>
      <c r="F89" s="248"/>
      <c r="G89" s="179"/>
      <c r="H89" s="179"/>
      <c r="I89" s="181"/>
    </row>
    <row r="90" spans="1:9" ht="15.75">
      <c r="A90" s="181"/>
      <c r="B90" s="251"/>
      <c r="C90" s="181"/>
      <c r="D90" s="181"/>
      <c r="E90" s="284"/>
      <c r="F90" s="248"/>
      <c r="G90" s="179"/>
      <c r="H90" s="179"/>
      <c r="I90" s="181"/>
    </row>
    <row r="91" spans="1:9" ht="15.75">
      <c r="A91" s="181"/>
      <c r="B91" s="251"/>
      <c r="C91" s="181"/>
      <c r="D91" s="181"/>
      <c r="E91" s="284"/>
      <c r="F91" s="248"/>
      <c r="G91" s="179"/>
      <c r="H91" s="179"/>
      <c r="I91" s="181"/>
    </row>
    <row r="92" spans="1:9" ht="15.75">
      <c r="A92" s="181"/>
      <c r="B92" s="251"/>
      <c r="C92" s="181"/>
      <c r="D92" s="181"/>
      <c r="E92" s="284"/>
      <c r="F92" s="248"/>
      <c r="G92" s="179"/>
      <c r="H92" s="179"/>
      <c r="I92" s="181"/>
    </row>
    <row r="93" spans="1:9" ht="15.75">
      <c r="A93" s="181"/>
      <c r="B93" s="271" t="s">
        <v>188</v>
      </c>
      <c r="C93" s="181"/>
      <c r="D93" s="181"/>
      <c r="E93" s="182"/>
      <c r="F93" s="182"/>
      <c r="G93" s="179"/>
      <c r="H93" s="179"/>
      <c r="I93" s="181"/>
    </row>
    <row r="94" spans="1:9" ht="15.75">
      <c r="A94" s="181">
        <v>1</v>
      </c>
      <c r="B94" s="251" t="s">
        <v>189</v>
      </c>
      <c r="C94" s="181">
        <v>1</v>
      </c>
      <c r="D94" s="181" t="s">
        <v>190</v>
      </c>
      <c r="E94" s="249">
        <v>1500</v>
      </c>
      <c r="F94" s="249">
        <v>1500</v>
      </c>
      <c r="G94" s="179" t="s">
        <v>130</v>
      </c>
      <c r="H94" s="179" t="s">
        <v>496</v>
      </c>
      <c r="I94" s="251"/>
    </row>
    <row r="95" spans="1:9" ht="15.75">
      <c r="A95" s="181"/>
      <c r="B95" s="251"/>
      <c r="C95" s="181">
        <v>1</v>
      </c>
      <c r="D95" s="181" t="s">
        <v>191</v>
      </c>
      <c r="E95" s="249">
        <v>1500</v>
      </c>
      <c r="F95" s="249">
        <v>1500</v>
      </c>
      <c r="G95" s="179" t="s">
        <v>130</v>
      </c>
      <c r="H95" s="179" t="s">
        <v>496</v>
      </c>
      <c r="I95" s="251"/>
    </row>
    <row r="96" spans="1:9" ht="15.75">
      <c r="A96" s="181"/>
      <c r="B96" s="251"/>
      <c r="C96" s="181">
        <v>1</v>
      </c>
      <c r="D96" s="181" t="s">
        <v>192</v>
      </c>
      <c r="E96" s="249">
        <v>3000</v>
      </c>
      <c r="F96" s="249">
        <v>3000</v>
      </c>
      <c r="G96" s="179" t="s">
        <v>130</v>
      </c>
      <c r="H96" s="179" t="s">
        <v>496</v>
      </c>
      <c r="I96" s="251"/>
    </row>
    <row r="97" spans="1:9" ht="15.75">
      <c r="A97" s="181"/>
      <c r="B97" s="251"/>
      <c r="C97" s="181">
        <v>1</v>
      </c>
      <c r="D97" s="181" t="s">
        <v>193</v>
      </c>
      <c r="E97" s="249">
        <v>3000</v>
      </c>
      <c r="F97" s="249">
        <v>3000</v>
      </c>
      <c r="G97" s="179" t="s">
        <v>130</v>
      </c>
      <c r="H97" s="179" t="s">
        <v>496</v>
      </c>
      <c r="I97" s="251"/>
    </row>
    <row r="98" spans="1:9" ht="15.75">
      <c r="A98" s="181"/>
      <c r="B98" s="251"/>
      <c r="C98" s="181">
        <v>1</v>
      </c>
      <c r="D98" s="181" t="s">
        <v>194</v>
      </c>
      <c r="E98" s="249">
        <v>3000</v>
      </c>
      <c r="F98" s="249">
        <v>3000</v>
      </c>
      <c r="G98" s="179" t="s">
        <v>130</v>
      </c>
      <c r="H98" s="179" t="s">
        <v>497</v>
      </c>
      <c r="I98" s="251"/>
    </row>
    <row r="99" spans="1:9" ht="15.75">
      <c r="A99" s="181"/>
      <c r="B99" s="251"/>
      <c r="C99" s="181">
        <v>1</v>
      </c>
      <c r="D99" s="181" t="s">
        <v>195</v>
      </c>
      <c r="E99" s="249">
        <v>3000</v>
      </c>
      <c r="F99" s="249">
        <v>3000</v>
      </c>
      <c r="G99" s="179" t="s">
        <v>130</v>
      </c>
      <c r="H99" s="179" t="s">
        <v>498</v>
      </c>
      <c r="I99" s="251"/>
    </row>
    <row r="100" spans="1:9" ht="15.75">
      <c r="A100" s="181"/>
      <c r="B100" s="251"/>
      <c r="C100" s="181">
        <v>1</v>
      </c>
      <c r="D100" s="181" t="s">
        <v>196</v>
      </c>
      <c r="E100" s="249">
        <v>3000</v>
      </c>
      <c r="F100" s="249">
        <v>3000</v>
      </c>
      <c r="G100" s="179" t="s">
        <v>130</v>
      </c>
      <c r="H100" s="179" t="s">
        <v>498</v>
      </c>
      <c r="I100" s="251"/>
    </row>
    <row r="101" spans="1:9" ht="15.75">
      <c r="A101" s="181"/>
      <c r="B101" s="251"/>
      <c r="C101" s="181">
        <v>1</v>
      </c>
      <c r="D101" s="181" t="s">
        <v>197</v>
      </c>
      <c r="E101" s="249">
        <v>3500</v>
      </c>
      <c r="F101" s="249">
        <v>3500</v>
      </c>
      <c r="G101" s="179" t="s">
        <v>130</v>
      </c>
      <c r="H101" s="179" t="s">
        <v>496</v>
      </c>
      <c r="I101" s="251"/>
    </row>
    <row r="102" spans="1:9" ht="15.75">
      <c r="A102" s="181"/>
      <c r="B102" s="251"/>
      <c r="C102" s="181">
        <v>1</v>
      </c>
      <c r="D102" s="181" t="s">
        <v>198</v>
      </c>
      <c r="E102" s="249">
        <v>3500</v>
      </c>
      <c r="F102" s="249">
        <v>3500</v>
      </c>
      <c r="G102" s="179" t="s">
        <v>130</v>
      </c>
      <c r="H102" s="179" t="s">
        <v>496</v>
      </c>
      <c r="I102" s="251"/>
    </row>
    <row r="103" spans="1:9" ht="15.75">
      <c r="A103" s="181"/>
      <c r="B103" s="251"/>
      <c r="C103" s="181">
        <v>1</v>
      </c>
      <c r="D103" s="181" t="s">
        <v>199</v>
      </c>
      <c r="E103" s="249">
        <v>3000</v>
      </c>
      <c r="F103" s="249">
        <v>3000</v>
      </c>
      <c r="G103" s="179" t="s">
        <v>130</v>
      </c>
      <c r="H103" s="179" t="s">
        <v>496</v>
      </c>
      <c r="I103" s="251"/>
    </row>
    <row r="104" spans="1:9" ht="15.75">
      <c r="A104" s="181"/>
      <c r="B104" s="251"/>
      <c r="C104" s="181">
        <v>1</v>
      </c>
      <c r="D104" s="181" t="s">
        <v>200</v>
      </c>
      <c r="E104" s="249">
        <v>3000</v>
      </c>
      <c r="F104" s="249">
        <v>3000</v>
      </c>
      <c r="G104" s="179" t="s">
        <v>130</v>
      </c>
      <c r="H104" s="179" t="s">
        <v>498</v>
      </c>
      <c r="I104" s="251"/>
    </row>
    <row r="105" spans="1:9" ht="15.75">
      <c r="A105" s="181"/>
      <c r="B105" s="251"/>
      <c r="C105" s="181">
        <v>1</v>
      </c>
      <c r="D105" s="181" t="s">
        <v>201</v>
      </c>
      <c r="E105" s="249">
        <v>2300</v>
      </c>
      <c r="F105" s="249">
        <v>2300</v>
      </c>
      <c r="G105" s="179" t="s">
        <v>130</v>
      </c>
      <c r="H105" s="179" t="s">
        <v>496</v>
      </c>
      <c r="I105" s="251"/>
    </row>
    <row r="106" spans="1:9" ht="15.75">
      <c r="A106" s="181"/>
      <c r="B106" s="251"/>
      <c r="C106" s="181">
        <v>1</v>
      </c>
      <c r="D106" s="181" t="s">
        <v>202</v>
      </c>
      <c r="E106" s="249">
        <v>2300</v>
      </c>
      <c r="F106" s="249">
        <v>2300</v>
      </c>
      <c r="G106" s="179" t="s">
        <v>130</v>
      </c>
      <c r="H106" s="179" t="s">
        <v>496</v>
      </c>
      <c r="I106" s="251"/>
    </row>
    <row r="107" spans="1:9" ht="15.75">
      <c r="A107" s="181"/>
      <c r="B107" s="251"/>
      <c r="C107" s="181">
        <v>1</v>
      </c>
      <c r="D107" s="181" t="s">
        <v>203</v>
      </c>
      <c r="E107" s="249">
        <v>2300</v>
      </c>
      <c r="F107" s="249">
        <v>2300</v>
      </c>
      <c r="G107" s="179" t="s">
        <v>130</v>
      </c>
      <c r="H107" s="179" t="s">
        <v>496</v>
      </c>
      <c r="I107" s="251"/>
    </row>
    <row r="108" spans="1:9" ht="15.75">
      <c r="A108" s="181"/>
      <c r="B108" s="251"/>
      <c r="C108" s="181">
        <v>1</v>
      </c>
      <c r="D108" s="181" t="s">
        <v>204</v>
      </c>
      <c r="E108" s="249">
        <v>2300</v>
      </c>
      <c r="F108" s="249">
        <v>2300</v>
      </c>
      <c r="G108" s="179" t="s">
        <v>130</v>
      </c>
      <c r="H108" s="179" t="s">
        <v>496</v>
      </c>
      <c r="I108" s="251"/>
    </row>
    <row r="109" spans="1:9" ht="15.75">
      <c r="A109" s="181"/>
      <c r="B109" s="251"/>
      <c r="C109" s="181">
        <v>1</v>
      </c>
      <c r="D109" s="181" t="s">
        <v>205</v>
      </c>
      <c r="E109" s="249">
        <v>2300</v>
      </c>
      <c r="F109" s="249">
        <v>2300</v>
      </c>
      <c r="G109" s="179" t="s">
        <v>130</v>
      </c>
      <c r="H109" s="179" t="s">
        <v>496</v>
      </c>
      <c r="I109" s="251"/>
    </row>
    <row r="110" spans="1:9" ht="15.75">
      <c r="A110" s="181"/>
      <c r="B110" s="251"/>
      <c r="C110" s="181">
        <v>1</v>
      </c>
      <c r="D110" s="181" t="s">
        <v>206</v>
      </c>
      <c r="E110" s="249">
        <v>2300</v>
      </c>
      <c r="F110" s="249">
        <v>2300</v>
      </c>
      <c r="G110" s="179" t="s">
        <v>130</v>
      </c>
      <c r="H110" s="179" t="s">
        <v>496</v>
      </c>
      <c r="I110" s="251"/>
    </row>
    <row r="111" spans="1:9" ht="15.75">
      <c r="A111" s="181"/>
      <c r="B111" s="251"/>
      <c r="C111" s="181">
        <v>1</v>
      </c>
      <c r="D111" s="181" t="s">
        <v>207</v>
      </c>
      <c r="E111" s="249">
        <v>2300</v>
      </c>
      <c r="F111" s="249">
        <v>2300</v>
      </c>
      <c r="G111" s="179" t="s">
        <v>130</v>
      </c>
      <c r="H111" s="179" t="s">
        <v>496</v>
      </c>
      <c r="I111" s="251"/>
    </row>
    <row r="112" spans="1:9" ht="15.75">
      <c r="A112" s="181"/>
      <c r="B112" s="251"/>
      <c r="C112" s="181">
        <v>1</v>
      </c>
      <c r="D112" s="181" t="s">
        <v>208</v>
      </c>
      <c r="E112" s="249">
        <v>2185</v>
      </c>
      <c r="F112" s="249">
        <v>2185</v>
      </c>
      <c r="G112" s="179" t="s">
        <v>130</v>
      </c>
      <c r="H112" s="179" t="s">
        <v>497</v>
      </c>
      <c r="I112" s="251"/>
    </row>
    <row r="113" spans="1:9" ht="15.75">
      <c r="A113" s="181"/>
      <c r="B113" s="251"/>
      <c r="C113" s="181">
        <v>1</v>
      </c>
      <c r="D113" s="181" t="s">
        <v>209</v>
      </c>
      <c r="E113" s="249">
        <v>3000</v>
      </c>
      <c r="F113" s="249">
        <v>3000</v>
      </c>
      <c r="G113" s="179" t="s">
        <v>130</v>
      </c>
      <c r="H113" s="179" t="s">
        <v>496</v>
      </c>
      <c r="I113" s="251"/>
    </row>
    <row r="114" spans="1:9" ht="15.75">
      <c r="A114" s="181"/>
      <c r="B114" s="251"/>
      <c r="C114" s="181">
        <v>1</v>
      </c>
      <c r="D114" s="181" t="s">
        <v>210</v>
      </c>
      <c r="E114" s="249">
        <v>3000</v>
      </c>
      <c r="F114" s="249">
        <v>3000</v>
      </c>
      <c r="G114" s="179" t="s">
        <v>130</v>
      </c>
      <c r="H114" s="179" t="s">
        <v>496</v>
      </c>
      <c r="I114" s="251"/>
    </row>
    <row r="115" spans="1:9" ht="15.75">
      <c r="A115" s="181"/>
      <c r="B115" s="251"/>
      <c r="C115" s="181">
        <v>1</v>
      </c>
      <c r="D115" s="181" t="s">
        <v>211</v>
      </c>
      <c r="E115" s="249">
        <v>2800</v>
      </c>
      <c r="F115" s="249">
        <v>2800</v>
      </c>
      <c r="G115" s="179" t="s">
        <v>130</v>
      </c>
      <c r="H115" s="188" t="s">
        <v>499</v>
      </c>
      <c r="I115" s="251"/>
    </row>
    <row r="116" spans="1:9" ht="15.75">
      <c r="A116" s="181"/>
      <c r="B116" s="251"/>
      <c r="C116" s="181">
        <v>1</v>
      </c>
      <c r="D116" s="181" t="s">
        <v>212</v>
      </c>
      <c r="E116" s="249">
        <v>2800</v>
      </c>
      <c r="F116" s="249">
        <v>2800</v>
      </c>
      <c r="G116" s="179" t="s">
        <v>130</v>
      </c>
      <c r="H116" s="188" t="s">
        <v>499</v>
      </c>
      <c r="I116" s="251"/>
    </row>
    <row r="117" spans="1:9" ht="15.75">
      <c r="A117" s="246"/>
      <c r="B117" s="266"/>
      <c r="C117" s="246">
        <v>1</v>
      </c>
      <c r="D117" s="246" t="s">
        <v>213</v>
      </c>
      <c r="E117" s="185">
        <v>2800</v>
      </c>
      <c r="F117" s="185">
        <v>2800</v>
      </c>
      <c r="G117" s="179" t="s">
        <v>130</v>
      </c>
      <c r="H117" s="188" t="s">
        <v>499</v>
      </c>
      <c r="I117" s="287"/>
    </row>
    <row r="118" spans="1:9" ht="15.75">
      <c r="A118" s="246"/>
      <c r="B118" s="266"/>
      <c r="C118" s="246">
        <v>1</v>
      </c>
      <c r="D118" s="246" t="s">
        <v>214</v>
      </c>
      <c r="E118" s="185">
        <v>2800</v>
      </c>
      <c r="F118" s="185">
        <v>2800</v>
      </c>
      <c r="G118" s="179" t="s">
        <v>130</v>
      </c>
      <c r="H118" s="188" t="s">
        <v>499</v>
      </c>
      <c r="I118" s="287"/>
    </row>
    <row r="119" spans="1:9" ht="15.75">
      <c r="A119" s="181"/>
      <c r="B119" s="251"/>
      <c r="C119" s="181">
        <v>1</v>
      </c>
      <c r="D119" s="181" t="s">
        <v>215</v>
      </c>
      <c r="E119" s="249">
        <v>3000</v>
      </c>
      <c r="F119" s="249">
        <v>3000</v>
      </c>
      <c r="G119" s="179" t="s">
        <v>130</v>
      </c>
      <c r="H119" s="179" t="s">
        <v>496</v>
      </c>
      <c r="I119" s="287"/>
    </row>
    <row r="120" spans="1:9" ht="15.75">
      <c r="A120" s="181"/>
      <c r="B120" s="251"/>
      <c r="C120" s="181">
        <v>1</v>
      </c>
      <c r="D120" s="181" t="s">
        <v>216</v>
      </c>
      <c r="E120" s="249">
        <v>2800</v>
      </c>
      <c r="F120" s="249">
        <v>2800</v>
      </c>
      <c r="G120" s="179" t="s">
        <v>130</v>
      </c>
      <c r="H120" s="179" t="s">
        <v>497</v>
      </c>
      <c r="I120" s="251"/>
    </row>
    <row r="121" spans="1:9" ht="15.75">
      <c r="A121" s="181"/>
      <c r="B121" s="251"/>
      <c r="C121" s="181">
        <v>1</v>
      </c>
      <c r="D121" s="181" t="s">
        <v>217</v>
      </c>
      <c r="E121" s="249">
        <v>3000</v>
      </c>
      <c r="F121" s="249">
        <v>3000</v>
      </c>
      <c r="G121" s="179" t="s">
        <v>130</v>
      </c>
      <c r="H121" s="179" t="s">
        <v>496</v>
      </c>
      <c r="I121" s="251"/>
    </row>
    <row r="122" spans="1:9" ht="15.75">
      <c r="A122" s="181"/>
      <c r="B122" s="251"/>
      <c r="C122" s="181">
        <v>1</v>
      </c>
      <c r="D122" s="181" t="s">
        <v>218</v>
      </c>
      <c r="E122" s="249">
        <v>3000</v>
      </c>
      <c r="F122" s="249">
        <v>3000</v>
      </c>
      <c r="G122" s="179" t="s">
        <v>130</v>
      </c>
      <c r="H122" s="179" t="s">
        <v>496</v>
      </c>
      <c r="I122" s="251"/>
    </row>
    <row r="123" spans="1:9" ht="15.75">
      <c r="A123" s="181"/>
      <c r="B123" s="251"/>
      <c r="C123" s="181">
        <v>1</v>
      </c>
      <c r="D123" s="181" t="s">
        <v>219</v>
      </c>
      <c r="E123" s="249">
        <v>2800</v>
      </c>
      <c r="F123" s="249">
        <v>2800</v>
      </c>
      <c r="G123" s="179" t="s">
        <v>130</v>
      </c>
      <c r="H123" s="179" t="s">
        <v>499</v>
      </c>
      <c r="I123" s="251"/>
    </row>
    <row r="124" spans="1:9" ht="15.75">
      <c r="A124" s="181"/>
      <c r="B124" s="251"/>
      <c r="C124" s="181">
        <v>1</v>
      </c>
      <c r="D124" s="181" t="s">
        <v>220</v>
      </c>
      <c r="E124" s="249">
        <v>2800</v>
      </c>
      <c r="F124" s="249">
        <v>2800</v>
      </c>
      <c r="G124" s="179" t="s">
        <v>130</v>
      </c>
      <c r="H124" s="179" t="s">
        <v>499</v>
      </c>
      <c r="I124" s="251"/>
    </row>
    <row r="125" spans="1:9" ht="15.75">
      <c r="A125" s="181"/>
      <c r="B125" s="251"/>
      <c r="C125" s="181">
        <v>1</v>
      </c>
      <c r="D125" s="181" t="s">
        <v>221</v>
      </c>
      <c r="E125" s="249">
        <v>2800</v>
      </c>
      <c r="F125" s="249">
        <v>2800</v>
      </c>
      <c r="G125" s="179" t="s">
        <v>130</v>
      </c>
      <c r="H125" s="179" t="s">
        <v>499</v>
      </c>
      <c r="I125" s="251"/>
    </row>
    <row r="126" spans="1:9" ht="15.75">
      <c r="A126" s="181"/>
      <c r="B126" s="251"/>
      <c r="C126" s="181">
        <v>1</v>
      </c>
      <c r="D126" s="181" t="s">
        <v>222</v>
      </c>
      <c r="E126" s="249">
        <v>2800</v>
      </c>
      <c r="F126" s="249">
        <v>2800</v>
      </c>
      <c r="G126" s="179" t="s">
        <v>130</v>
      </c>
      <c r="H126" s="179" t="s">
        <v>499</v>
      </c>
      <c r="I126" s="268"/>
    </row>
    <row r="127" spans="1:9" ht="15.75">
      <c r="A127" s="181"/>
      <c r="B127" s="251"/>
      <c r="C127" s="181">
        <v>1</v>
      </c>
      <c r="D127" s="181" t="s">
        <v>223</v>
      </c>
      <c r="E127" s="249">
        <v>3750</v>
      </c>
      <c r="F127" s="249">
        <v>3750</v>
      </c>
      <c r="G127" s="179" t="s">
        <v>130</v>
      </c>
      <c r="H127" s="179" t="s">
        <v>497</v>
      </c>
      <c r="I127" s="268"/>
    </row>
    <row r="128" spans="1:9" ht="15.75">
      <c r="A128" s="181"/>
      <c r="B128" s="251"/>
      <c r="C128" s="181">
        <v>1</v>
      </c>
      <c r="D128" s="181" t="s">
        <v>224</v>
      </c>
      <c r="E128" s="249">
        <v>3500</v>
      </c>
      <c r="F128" s="249">
        <v>3500</v>
      </c>
      <c r="G128" s="179" t="s">
        <v>130</v>
      </c>
      <c r="H128" s="179" t="s">
        <v>499</v>
      </c>
      <c r="I128" s="268"/>
    </row>
    <row r="129" spans="1:9" ht="15.75">
      <c r="A129" s="181"/>
      <c r="B129" s="251"/>
      <c r="C129" s="181">
        <v>1</v>
      </c>
      <c r="D129" s="181" t="s">
        <v>225</v>
      </c>
      <c r="E129" s="249">
        <v>3500</v>
      </c>
      <c r="F129" s="249">
        <v>3500</v>
      </c>
      <c r="G129" s="179" t="s">
        <v>130</v>
      </c>
      <c r="H129" s="179" t="s">
        <v>499</v>
      </c>
      <c r="I129" s="268"/>
    </row>
    <row r="130" spans="1:9" ht="15.75">
      <c r="A130" s="181"/>
      <c r="B130" s="251"/>
      <c r="C130" s="224">
        <v>1</v>
      </c>
      <c r="D130" s="224" t="s">
        <v>226</v>
      </c>
      <c r="E130" s="288">
        <v>4000</v>
      </c>
      <c r="F130" s="288">
        <v>4000</v>
      </c>
      <c r="G130" s="179" t="s">
        <v>130</v>
      </c>
      <c r="H130" s="179" t="s">
        <v>498</v>
      </c>
      <c r="I130" s="268"/>
    </row>
    <row r="131" spans="1:9" ht="15.75">
      <c r="A131" s="181"/>
      <c r="B131" s="251"/>
      <c r="C131" s="224">
        <v>1</v>
      </c>
      <c r="D131" s="224" t="s">
        <v>227</v>
      </c>
      <c r="E131" s="288">
        <v>4500</v>
      </c>
      <c r="F131" s="288">
        <v>4500</v>
      </c>
      <c r="G131" s="179" t="s">
        <v>130</v>
      </c>
      <c r="H131" s="179" t="s">
        <v>496</v>
      </c>
      <c r="I131" s="268"/>
    </row>
    <row r="132" spans="1:9" ht="15.75">
      <c r="A132" s="181"/>
      <c r="B132" s="251"/>
      <c r="C132" s="224">
        <v>1</v>
      </c>
      <c r="D132" s="224" t="s">
        <v>228</v>
      </c>
      <c r="E132" s="288">
        <v>4500</v>
      </c>
      <c r="F132" s="288">
        <v>4500</v>
      </c>
      <c r="G132" s="179" t="s">
        <v>130</v>
      </c>
      <c r="H132" s="179" t="s">
        <v>497</v>
      </c>
      <c r="I132" s="268"/>
    </row>
    <row r="133" spans="1:9" ht="15.75">
      <c r="A133" s="181"/>
      <c r="B133" s="251"/>
      <c r="C133" s="224">
        <v>1</v>
      </c>
      <c r="D133" s="224" t="s">
        <v>229</v>
      </c>
      <c r="E133" s="288">
        <v>4000</v>
      </c>
      <c r="F133" s="288">
        <v>4000</v>
      </c>
      <c r="G133" s="179" t="s">
        <v>130</v>
      </c>
      <c r="H133" s="179" t="s">
        <v>499</v>
      </c>
      <c r="I133" s="268"/>
    </row>
    <row r="134" spans="1:9" ht="15.75">
      <c r="A134" s="181"/>
      <c r="B134" s="251"/>
      <c r="C134" s="224">
        <v>1</v>
      </c>
      <c r="D134" s="224" t="s">
        <v>230</v>
      </c>
      <c r="E134" s="288">
        <v>4000</v>
      </c>
      <c r="F134" s="288">
        <v>4000</v>
      </c>
      <c r="G134" s="179" t="s">
        <v>130</v>
      </c>
      <c r="H134" s="179" t="s">
        <v>499</v>
      </c>
      <c r="I134" s="268"/>
    </row>
    <row r="135" spans="1:9" ht="15.75">
      <c r="A135" s="181"/>
      <c r="B135" s="251"/>
      <c r="C135" s="224">
        <v>1</v>
      </c>
      <c r="D135" s="224" t="s">
        <v>231</v>
      </c>
      <c r="E135" s="288">
        <v>4000</v>
      </c>
      <c r="F135" s="288">
        <v>4000</v>
      </c>
      <c r="G135" s="179" t="s">
        <v>130</v>
      </c>
      <c r="H135" s="179" t="s">
        <v>499</v>
      </c>
      <c r="I135" s="268"/>
    </row>
    <row r="136" spans="1:9" ht="15.75">
      <c r="A136" s="181"/>
      <c r="B136" s="251"/>
      <c r="C136" s="224">
        <v>1</v>
      </c>
      <c r="D136" s="224" t="s">
        <v>232</v>
      </c>
      <c r="E136" s="288">
        <v>4500</v>
      </c>
      <c r="F136" s="288">
        <v>4500</v>
      </c>
      <c r="G136" s="179" t="s">
        <v>130</v>
      </c>
      <c r="H136" s="179" t="s">
        <v>496</v>
      </c>
      <c r="I136" s="268"/>
    </row>
    <row r="137" spans="1:9" ht="15.75">
      <c r="A137" s="181"/>
      <c r="B137" s="251"/>
      <c r="C137" s="224">
        <v>1</v>
      </c>
      <c r="D137" s="224" t="s">
        <v>233</v>
      </c>
      <c r="E137" s="288">
        <v>4500</v>
      </c>
      <c r="F137" s="288">
        <v>4500</v>
      </c>
      <c r="G137" s="179" t="s">
        <v>130</v>
      </c>
      <c r="H137" s="179" t="s">
        <v>496</v>
      </c>
      <c r="I137" s="268"/>
    </row>
    <row r="138" spans="1:9" ht="15.75">
      <c r="A138" s="181"/>
      <c r="B138" s="251"/>
      <c r="C138" s="224">
        <v>1</v>
      </c>
      <c r="D138" s="224" t="s">
        <v>234</v>
      </c>
      <c r="E138" s="288">
        <v>4500</v>
      </c>
      <c r="F138" s="288">
        <v>4500</v>
      </c>
      <c r="G138" s="179" t="s">
        <v>130</v>
      </c>
      <c r="H138" s="179" t="s">
        <v>496</v>
      </c>
      <c r="I138" s="268"/>
    </row>
    <row r="139" spans="1:9" ht="15.75">
      <c r="A139" s="181"/>
      <c r="B139" s="251"/>
      <c r="C139" s="224">
        <v>1</v>
      </c>
      <c r="D139" s="224" t="s">
        <v>235</v>
      </c>
      <c r="E139" s="288">
        <v>4000</v>
      </c>
      <c r="F139" s="288">
        <v>4000</v>
      </c>
      <c r="G139" s="179" t="s">
        <v>130</v>
      </c>
      <c r="H139" s="179" t="s">
        <v>499</v>
      </c>
      <c r="I139" s="268"/>
    </row>
    <row r="140" spans="1:9" ht="15.75">
      <c r="A140" s="181"/>
      <c r="B140" s="251"/>
      <c r="C140" s="224">
        <v>1</v>
      </c>
      <c r="D140" s="224" t="s">
        <v>236</v>
      </c>
      <c r="E140" s="288">
        <v>4000</v>
      </c>
      <c r="F140" s="288">
        <v>4000</v>
      </c>
      <c r="G140" s="179" t="s">
        <v>130</v>
      </c>
      <c r="H140" s="179" t="s">
        <v>499</v>
      </c>
      <c r="I140" s="268"/>
    </row>
    <row r="141" spans="1:9" ht="15.75">
      <c r="A141" s="181"/>
      <c r="B141" s="251"/>
      <c r="C141" s="224">
        <v>1</v>
      </c>
      <c r="D141" s="224" t="s">
        <v>237</v>
      </c>
      <c r="E141" s="288">
        <v>4000</v>
      </c>
      <c r="F141" s="288">
        <v>4000</v>
      </c>
      <c r="G141" s="179" t="s">
        <v>130</v>
      </c>
      <c r="H141" s="179" t="s">
        <v>499</v>
      </c>
      <c r="I141" s="268"/>
    </row>
    <row r="142" spans="1:9" ht="15.75">
      <c r="A142" s="181"/>
      <c r="B142" s="251"/>
      <c r="C142" s="224">
        <v>1</v>
      </c>
      <c r="D142" s="224" t="s">
        <v>238</v>
      </c>
      <c r="E142" s="288">
        <v>3650</v>
      </c>
      <c r="F142" s="288">
        <v>3650</v>
      </c>
      <c r="G142" s="179" t="s">
        <v>130</v>
      </c>
      <c r="H142" s="179" t="s">
        <v>499</v>
      </c>
      <c r="I142" s="268"/>
    </row>
    <row r="143" spans="1:9" ht="15.75">
      <c r="A143" s="181"/>
      <c r="B143" s="251"/>
      <c r="C143" s="224">
        <v>1</v>
      </c>
      <c r="D143" s="224" t="s">
        <v>239</v>
      </c>
      <c r="E143" s="288">
        <v>4200</v>
      </c>
      <c r="F143" s="288">
        <v>4200</v>
      </c>
      <c r="G143" s="179" t="s">
        <v>130</v>
      </c>
      <c r="H143" s="179" t="s">
        <v>496</v>
      </c>
      <c r="I143" s="268"/>
    </row>
    <row r="144" spans="1:9" ht="15.75">
      <c r="A144" s="181"/>
      <c r="B144" s="251"/>
      <c r="C144" s="224">
        <v>1</v>
      </c>
      <c r="D144" s="224" t="s">
        <v>246</v>
      </c>
      <c r="E144" s="288">
        <v>3980</v>
      </c>
      <c r="F144" s="288">
        <v>3980</v>
      </c>
      <c r="G144" s="179" t="s">
        <v>130</v>
      </c>
      <c r="H144" s="179" t="s">
        <v>496</v>
      </c>
      <c r="I144" s="268"/>
    </row>
    <row r="145" spans="1:9" ht="15.75">
      <c r="A145" s="181"/>
      <c r="B145" s="251"/>
      <c r="C145" s="224">
        <v>1</v>
      </c>
      <c r="D145" s="224" t="s">
        <v>247</v>
      </c>
      <c r="E145" s="288">
        <v>3800</v>
      </c>
      <c r="F145" s="288">
        <v>3800</v>
      </c>
      <c r="G145" s="179" t="s">
        <v>130</v>
      </c>
      <c r="H145" s="179" t="s">
        <v>498</v>
      </c>
      <c r="I145" s="268"/>
    </row>
    <row r="146" spans="1:9" ht="15.75">
      <c r="A146" s="181"/>
      <c r="B146" s="251"/>
      <c r="C146" s="224">
        <v>1</v>
      </c>
      <c r="D146" s="224" t="s">
        <v>248</v>
      </c>
      <c r="E146" s="288">
        <v>3800</v>
      </c>
      <c r="F146" s="288">
        <v>3800</v>
      </c>
      <c r="G146" s="179" t="s">
        <v>130</v>
      </c>
      <c r="H146" s="179" t="s">
        <v>497</v>
      </c>
      <c r="I146" s="268"/>
    </row>
    <row r="147" spans="1:9" ht="15.75">
      <c r="A147" s="181"/>
      <c r="B147" s="251"/>
      <c r="C147" s="224">
        <v>1</v>
      </c>
      <c r="D147" s="224" t="s">
        <v>240</v>
      </c>
      <c r="E147" s="288">
        <v>4250</v>
      </c>
      <c r="F147" s="288">
        <v>4250</v>
      </c>
      <c r="G147" s="179" t="s">
        <v>130</v>
      </c>
      <c r="H147" s="179" t="s">
        <v>496</v>
      </c>
      <c r="I147" s="268"/>
    </row>
    <row r="148" spans="1:9" ht="15.75">
      <c r="A148" s="181"/>
      <c r="B148" s="251"/>
      <c r="C148" s="224">
        <v>1</v>
      </c>
      <c r="D148" s="224" t="s">
        <v>241</v>
      </c>
      <c r="E148" s="288">
        <v>4250</v>
      </c>
      <c r="F148" s="288">
        <v>4250</v>
      </c>
      <c r="G148" s="179" t="s">
        <v>130</v>
      </c>
      <c r="H148" s="179" t="s">
        <v>496</v>
      </c>
      <c r="I148" s="268"/>
    </row>
    <row r="149" spans="1:9" ht="15.75">
      <c r="A149" s="181"/>
      <c r="B149" s="251"/>
      <c r="C149" s="224">
        <v>1</v>
      </c>
      <c r="D149" s="224" t="s">
        <v>242</v>
      </c>
      <c r="E149" s="288">
        <v>4250</v>
      </c>
      <c r="F149" s="288">
        <v>4250</v>
      </c>
      <c r="G149" s="179" t="s">
        <v>130</v>
      </c>
      <c r="H149" s="179" t="s">
        <v>496</v>
      </c>
      <c r="I149" s="268"/>
    </row>
    <row r="150" spans="1:9" ht="15.75">
      <c r="A150" s="181"/>
      <c r="B150" s="251"/>
      <c r="C150" s="224">
        <v>1</v>
      </c>
      <c r="D150" s="224" t="s">
        <v>243</v>
      </c>
      <c r="E150" s="288">
        <v>4250</v>
      </c>
      <c r="F150" s="288">
        <v>4250</v>
      </c>
      <c r="G150" s="179" t="s">
        <v>130</v>
      </c>
      <c r="H150" s="179" t="s">
        <v>496</v>
      </c>
      <c r="I150" s="268"/>
    </row>
    <row r="151" spans="1:9" ht="15.75">
      <c r="A151" s="181"/>
      <c r="B151" s="251"/>
      <c r="C151" s="224">
        <v>1</v>
      </c>
      <c r="D151" s="224" t="s">
        <v>244</v>
      </c>
      <c r="E151" s="288">
        <v>4250</v>
      </c>
      <c r="F151" s="288">
        <v>4250</v>
      </c>
      <c r="G151" s="179" t="s">
        <v>130</v>
      </c>
      <c r="H151" s="179" t="s">
        <v>496</v>
      </c>
      <c r="I151" s="268"/>
    </row>
    <row r="152" spans="1:9" ht="15.75">
      <c r="A152" s="277"/>
      <c r="B152" s="263"/>
      <c r="C152" s="289">
        <v>1</v>
      </c>
      <c r="D152" s="289" t="s">
        <v>245</v>
      </c>
      <c r="E152" s="290">
        <v>4250</v>
      </c>
      <c r="F152" s="290">
        <v>4250</v>
      </c>
      <c r="G152" s="253" t="s">
        <v>130</v>
      </c>
      <c r="H152" s="179" t="s">
        <v>496</v>
      </c>
      <c r="I152" s="268"/>
    </row>
    <row r="153" spans="1:9" ht="15.75">
      <c r="A153" s="181"/>
      <c r="B153" s="251"/>
      <c r="C153" s="224">
        <v>1</v>
      </c>
      <c r="D153" s="224" t="s">
        <v>249</v>
      </c>
      <c r="E153" s="288">
        <v>4250</v>
      </c>
      <c r="F153" s="288">
        <v>4250</v>
      </c>
      <c r="G153" s="179" t="s">
        <v>130</v>
      </c>
      <c r="H153" s="179" t="s">
        <v>496</v>
      </c>
      <c r="I153" s="268"/>
    </row>
    <row r="154" spans="1:9" ht="15.75">
      <c r="A154" s="181"/>
      <c r="B154" s="251"/>
      <c r="C154" s="224">
        <v>1</v>
      </c>
      <c r="D154" s="224" t="s">
        <v>250</v>
      </c>
      <c r="E154" s="288">
        <v>4250</v>
      </c>
      <c r="F154" s="288">
        <v>4250</v>
      </c>
      <c r="G154" s="179" t="s">
        <v>130</v>
      </c>
      <c r="H154" s="179" t="s">
        <v>496</v>
      </c>
      <c r="I154" s="268"/>
    </row>
    <row r="155" spans="1:9" ht="15.75">
      <c r="A155" s="181"/>
      <c r="B155" s="251"/>
      <c r="C155" s="224">
        <v>1</v>
      </c>
      <c r="D155" s="224" t="s">
        <v>251</v>
      </c>
      <c r="E155" s="288">
        <v>4250</v>
      </c>
      <c r="F155" s="288">
        <v>4250</v>
      </c>
      <c r="G155" s="179" t="s">
        <v>130</v>
      </c>
      <c r="H155" s="179" t="s">
        <v>496</v>
      </c>
      <c r="I155" s="268"/>
    </row>
    <row r="156" spans="1:9" ht="15.75">
      <c r="A156" s="181"/>
      <c r="B156" s="251"/>
      <c r="C156" s="224">
        <v>1</v>
      </c>
      <c r="D156" s="224" t="s">
        <v>252</v>
      </c>
      <c r="E156" s="288">
        <v>4250</v>
      </c>
      <c r="F156" s="288">
        <v>4250</v>
      </c>
      <c r="G156" s="179" t="s">
        <v>130</v>
      </c>
      <c r="H156" s="179" t="s">
        <v>496</v>
      </c>
      <c r="I156" s="268"/>
    </row>
    <row r="157" spans="1:9" ht="15.75">
      <c r="A157" s="181"/>
      <c r="B157" s="251"/>
      <c r="C157" s="224">
        <v>1</v>
      </c>
      <c r="D157" s="224" t="s">
        <v>562</v>
      </c>
      <c r="E157" s="288">
        <v>4950</v>
      </c>
      <c r="F157" s="288">
        <v>4950</v>
      </c>
      <c r="G157" s="179" t="s">
        <v>130</v>
      </c>
      <c r="H157" s="179" t="s">
        <v>496</v>
      </c>
      <c r="I157" s="268"/>
    </row>
    <row r="158" spans="1:9" ht="15.75">
      <c r="A158" s="181"/>
      <c r="B158" s="251"/>
      <c r="C158" s="224">
        <v>1</v>
      </c>
      <c r="D158" s="181" t="s">
        <v>563</v>
      </c>
      <c r="E158" s="283">
        <v>4950</v>
      </c>
      <c r="F158" s="283">
        <v>4950</v>
      </c>
      <c r="G158" s="179" t="s">
        <v>146</v>
      </c>
      <c r="H158" s="179" t="s">
        <v>496</v>
      </c>
      <c r="I158" s="268"/>
    </row>
    <row r="159" spans="1:9" ht="15.75">
      <c r="A159" s="181"/>
      <c r="B159" s="251"/>
      <c r="C159" s="224">
        <v>1</v>
      </c>
      <c r="D159" s="181" t="s">
        <v>564</v>
      </c>
      <c r="E159" s="283">
        <v>4950</v>
      </c>
      <c r="F159" s="283">
        <v>4950</v>
      </c>
      <c r="G159" s="179" t="s">
        <v>146</v>
      </c>
      <c r="H159" s="179" t="s">
        <v>496</v>
      </c>
      <c r="I159" s="268"/>
    </row>
    <row r="160" spans="1:9" ht="15.75">
      <c r="A160" s="181"/>
      <c r="B160" s="251"/>
      <c r="C160" s="224">
        <v>1</v>
      </c>
      <c r="D160" s="181" t="s">
        <v>713</v>
      </c>
      <c r="E160" s="283">
        <v>4500</v>
      </c>
      <c r="F160" s="283">
        <v>4500</v>
      </c>
      <c r="G160" s="179" t="s">
        <v>130</v>
      </c>
      <c r="H160" s="179" t="s">
        <v>496</v>
      </c>
      <c r="I160" s="268"/>
    </row>
    <row r="161" spans="1:9" ht="15.75">
      <c r="A161" s="181"/>
      <c r="B161" s="251"/>
      <c r="C161" s="224">
        <v>1</v>
      </c>
      <c r="D161" s="181" t="s">
        <v>714</v>
      </c>
      <c r="E161" s="283">
        <v>4500</v>
      </c>
      <c r="F161" s="283">
        <v>4500</v>
      </c>
      <c r="G161" s="179" t="s">
        <v>130</v>
      </c>
      <c r="H161" s="179" t="s">
        <v>496</v>
      </c>
      <c r="I161" s="268"/>
    </row>
    <row r="162" spans="1:9" ht="15.75">
      <c r="A162" s="181"/>
      <c r="B162" s="251"/>
      <c r="C162" s="224">
        <v>1</v>
      </c>
      <c r="D162" s="181" t="s">
        <v>715</v>
      </c>
      <c r="E162" s="283">
        <v>4500</v>
      </c>
      <c r="F162" s="283">
        <v>4500</v>
      </c>
      <c r="G162" s="179" t="s">
        <v>130</v>
      </c>
      <c r="H162" s="179" t="s">
        <v>496</v>
      </c>
      <c r="I162" s="268"/>
    </row>
    <row r="163" spans="1:9" ht="15.75">
      <c r="A163" s="181"/>
      <c r="B163" s="251"/>
      <c r="C163" s="224">
        <v>1</v>
      </c>
      <c r="D163" s="181" t="s">
        <v>716</v>
      </c>
      <c r="E163" s="283">
        <v>4500</v>
      </c>
      <c r="F163" s="283">
        <v>4500</v>
      </c>
      <c r="G163" s="179" t="s">
        <v>130</v>
      </c>
      <c r="H163" s="179" t="s">
        <v>496</v>
      </c>
      <c r="I163" s="268"/>
    </row>
    <row r="164" spans="1:9" ht="15.75">
      <c r="A164" s="181"/>
      <c r="B164" s="251"/>
      <c r="C164" s="224">
        <v>1</v>
      </c>
      <c r="D164" s="181" t="s">
        <v>717</v>
      </c>
      <c r="E164" s="283">
        <v>4500</v>
      </c>
      <c r="F164" s="283">
        <v>4500</v>
      </c>
      <c r="G164" s="179" t="s">
        <v>130</v>
      </c>
      <c r="H164" s="179" t="s">
        <v>496</v>
      </c>
      <c r="I164" s="268"/>
    </row>
    <row r="165" spans="1:9" ht="15.75">
      <c r="A165" s="181"/>
      <c r="B165" s="251"/>
      <c r="C165" s="224">
        <v>1</v>
      </c>
      <c r="D165" s="181" t="s">
        <v>718</v>
      </c>
      <c r="E165" s="283">
        <v>4500</v>
      </c>
      <c r="F165" s="283">
        <v>4500</v>
      </c>
      <c r="G165" s="179" t="s">
        <v>130</v>
      </c>
      <c r="H165" s="179" t="s">
        <v>496</v>
      </c>
      <c r="I165" s="268"/>
    </row>
    <row r="166" spans="1:9" ht="15.75">
      <c r="A166" s="181"/>
      <c r="B166" s="251"/>
      <c r="C166" s="224">
        <v>1</v>
      </c>
      <c r="D166" s="181" t="s">
        <v>719</v>
      </c>
      <c r="E166" s="283">
        <v>4500</v>
      </c>
      <c r="F166" s="283">
        <v>4500</v>
      </c>
      <c r="G166" s="179" t="s">
        <v>130</v>
      </c>
      <c r="H166" s="179" t="s">
        <v>496</v>
      </c>
      <c r="I166" s="268"/>
    </row>
    <row r="167" spans="1:9" ht="15.75">
      <c r="A167" s="181"/>
      <c r="B167" s="251"/>
      <c r="C167" s="224">
        <v>1</v>
      </c>
      <c r="D167" s="181" t="s">
        <v>720</v>
      </c>
      <c r="E167" s="283">
        <v>4500</v>
      </c>
      <c r="F167" s="283">
        <v>4500</v>
      </c>
      <c r="G167" s="179" t="s">
        <v>130</v>
      </c>
      <c r="H167" s="179" t="s">
        <v>496</v>
      </c>
      <c r="I167" s="268"/>
    </row>
    <row r="168" spans="1:9" ht="15.75">
      <c r="A168" s="181">
        <v>2</v>
      </c>
      <c r="B168" s="251" t="s">
        <v>253</v>
      </c>
      <c r="C168" s="181">
        <v>1</v>
      </c>
      <c r="D168" s="181" t="s">
        <v>254</v>
      </c>
      <c r="E168" s="249">
        <v>30000</v>
      </c>
      <c r="F168" s="249">
        <v>30000</v>
      </c>
      <c r="G168" s="179" t="s">
        <v>130</v>
      </c>
      <c r="H168" s="179" t="s">
        <v>477</v>
      </c>
      <c r="I168" s="181"/>
    </row>
    <row r="169" spans="1:9" ht="15.75">
      <c r="A169" s="181">
        <v>3</v>
      </c>
      <c r="B169" s="251" t="s">
        <v>255</v>
      </c>
      <c r="C169" s="181">
        <v>1</v>
      </c>
      <c r="D169" s="181" t="s">
        <v>256</v>
      </c>
      <c r="E169" s="249">
        <v>33500</v>
      </c>
      <c r="F169" s="249">
        <v>33500</v>
      </c>
      <c r="G169" s="179" t="s">
        <v>130</v>
      </c>
      <c r="H169" s="179" t="s">
        <v>500</v>
      </c>
      <c r="I169" s="268"/>
    </row>
    <row r="170" spans="1:9" ht="15.75">
      <c r="A170" s="181"/>
      <c r="B170" s="251"/>
      <c r="C170" s="181">
        <v>1</v>
      </c>
      <c r="D170" s="181" t="s">
        <v>257</v>
      </c>
      <c r="E170" s="249">
        <v>49200</v>
      </c>
      <c r="F170" s="249">
        <v>49200</v>
      </c>
      <c r="G170" s="179" t="s">
        <v>130</v>
      </c>
      <c r="H170" s="179" t="s">
        <v>500</v>
      </c>
      <c r="I170" s="268"/>
    </row>
    <row r="171" spans="1:9" ht="15.75">
      <c r="A171" s="181"/>
      <c r="B171" s="251"/>
      <c r="C171" s="181">
        <v>1</v>
      </c>
      <c r="D171" s="181" t="s">
        <v>258</v>
      </c>
      <c r="E171" s="249">
        <v>38600</v>
      </c>
      <c r="F171" s="249">
        <v>38600</v>
      </c>
      <c r="G171" s="179" t="s">
        <v>130</v>
      </c>
      <c r="H171" s="179" t="s">
        <v>500</v>
      </c>
      <c r="I171" s="268"/>
    </row>
    <row r="172" spans="1:9" ht="15.75">
      <c r="A172" s="181"/>
      <c r="B172" s="251"/>
      <c r="C172" s="181">
        <v>1</v>
      </c>
      <c r="D172" s="181" t="s">
        <v>259</v>
      </c>
      <c r="E172" s="249">
        <v>33000</v>
      </c>
      <c r="F172" s="249">
        <v>33000</v>
      </c>
      <c r="G172" s="179" t="s">
        <v>130</v>
      </c>
      <c r="H172" s="179" t="s">
        <v>500</v>
      </c>
      <c r="I172" s="268"/>
    </row>
    <row r="173" spans="1:9" ht="15.75">
      <c r="A173" s="181"/>
      <c r="B173" s="251"/>
      <c r="C173" s="181">
        <v>1</v>
      </c>
      <c r="D173" s="181" t="s">
        <v>260</v>
      </c>
      <c r="E173" s="249">
        <v>33000</v>
      </c>
      <c r="F173" s="249">
        <v>33000</v>
      </c>
      <c r="G173" s="179" t="s">
        <v>130</v>
      </c>
      <c r="H173" s="179" t="s">
        <v>500</v>
      </c>
      <c r="I173" s="268"/>
    </row>
    <row r="174" spans="1:9" ht="15.75">
      <c r="A174" s="181"/>
      <c r="B174" s="251"/>
      <c r="C174" s="181">
        <v>1</v>
      </c>
      <c r="D174" s="181" t="s">
        <v>261</v>
      </c>
      <c r="E174" s="249">
        <v>33000</v>
      </c>
      <c r="F174" s="249">
        <v>33000</v>
      </c>
      <c r="G174" s="179" t="s">
        <v>130</v>
      </c>
      <c r="H174" s="179" t="s">
        <v>500</v>
      </c>
      <c r="I174" s="268"/>
    </row>
    <row r="175" spans="1:9" ht="15.75">
      <c r="A175" s="181"/>
      <c r="B175" s="251"/>
      <c r="C175" s="181">
        <v>1</v>
      </c>
      <c r="D175" s="181" t="s">
        <v>262</v>
      </c>
      <c r="E175" s="249">
        <v>35000</v>
      </c>
      <c r="F175" s="249">
        <v>35000</v>
      </c>
      <c r="G175" s="179" t="s">
        <v>130</v>
      </c>
      <c r="H175" s="179" t="s">
        <v>501</v>
      </c>
      <c r="I175" s="268"/>
    </row>
    <row r="176" spans="1:9" ht="15.75">
      <c r="A176" s="181"/>
      <c r="B176" s="251"/>
      <c r="C176" s="181">
        <v>1</v>
      </c>
      <c r="D176" s="181" t="s">
        <v>263</v>
      </c>
      <c r="E176" s="249">
        <v>24000</v>
      </c>
      <c r="F176" s="249">
        <v>24000</v>
      </c>
      <c r="G176" s="179" t="s">
        <v>130</v>
      </c>
      <c r="H176" s="179" t="s">
        <v>501</v>
      </c>
      <c r="I176" s="268"/>
    </row>
    <row r="177" spans="1:9" ht="15.75">
      <c r="A177" s="181"/>
      <c r="B177" s="251"/>
      <c r="C177" s="181">
        <v>1</v>
      </c>
      <c r="D177" s="181" t="s">
        <v>264</v>
      </c>
      <c r="E177" s="249">
        <v>24000</v>
      </c>
      <c r="F177" s="249">
        <v>24000</v>
      </c>
      <c r="G177" s="179" t="s">
        <v>130</v>
      </c>
      <c r="H177" s="179" t="s">
        <v>501</v>
      </c>
      <c r="I177" s="268"/>
    </row>
    <row r="178" spans="1:9" ht="15.75">
      <c r="A178" s="181"/>
      <c r="B178" s="251"/>
      <c r="C178" s="181">
        <v>1</v>
      </c>
      <c r="D178" s="181" t="s">
        <v>265</v>
      </c>
      <c r="E178" s="249">
        <v>24000</v>
      </c>
      <c r="F178" s="249">
        <v>24000</v>
      </c>
      <c r="G178" s="179" t="s">
        <v>130</v>
      </c>
      <c r="H178" s="179" t="s">
        <v>501</v>
      </c>
      <c r="I178" s="268"/>
    </row>
    <row r="179" spans="1:9" ht="15.75">
      <c r="A179" s="181"/>
      <c r="B179" s="251"/>
      <c r="C179" s="181">
        <v>1</v>
      </c>
      <c r="D179" s="181" t="s">
        <v>266</v>
      </c>
      <c r="E179" s="249">
        <v>24000</v>
      </c>
      <c r="F179" s="249">
        <v>24000</v>
      </c>
      <c r="G179" s="179" t="s">
        <v>130</v>
      </c>
      <c r="H179" s="179" t="s">
        <v>501</v>
      </c>
      <c r="I179" s="268"/>
    </row>
    <row r="180" spans="1:9" ht="15.75">
      <c r="A180" s="181"/>
      <c r="B180" s="251"/>
      <c r="C180" s="181">
        <v>1</v>
      </c>
      <c r="D180" s="181" t="s">
        <v>267</v>
      </c>
      <c r="E180" s="249">
        <v>31500</v>
      </c>
      <c r="F180" s="249">
        <v>31500</v>
      </c>
      <c r="G180" s="179" t="s">
        <v>130</v>
      </c>
      <c r="H180" s="179" t="s">
        <v>500</v>
      </c>
      <c r="I180" s="268"/>
    </row>
    <row r="181" spans="1:9" ht="15.75">
      <c r="A181" s="181"/>
      <c r="B181" s="251"/>
      <c r="C181" s="181">
        <v>1</v>
      </c>
      <c r="D181" s="181" t="s">
        <v>268</v>
      </c>
      <c r="E181" s="249">
        <v>33900</v>
      </c>
      <c r="F181" s="249">
        <v>33900</v>
      </c>
      <c r="G181" s="179" t="s">
        <v>130</v>
      </c>
      <c r="H181" s="179" t="s">
        <v>500</v>
      </c>
      <c r="I181" s="268"/>
    </row>
    <row r="182" spans="1:9" ht="15.75">
      <c r="A182" s="181"/>
      <c r="B182" s="251"/>
      <c r="C182" s="181">
        <v>1</v>
      </c>
      <c r="D182" s="181" t="s">
        <v>269</v>
      </c>
      <c r="E182" s="249">
        <v>23900</v>
      </c>
      <c r="F182" s="249">
        <v>23900</v>
      </c>
      <c r="G182" s="179" t="s">
        <v>130</v>
      </c>
      <c r="H182" s="179" t="s">
        <v>501</v>
      </c>
      <c r="I182" s="268"/>
    </row>
    <row r="183" spans="1:9" ht="15.75">
      <c r="A183" s="246"/>
      <c r="B183" s="251"/>
      <c r="C183" s="246">
        <v>1</v>
      </c>
      <c r="D183" s="181" t="s">
        <v>270</v>
      </c>
      <c r="E183" s="256">
        <v>29300</v>
      </c>
      <c r="F183" s="256">
        <v>29300</v>
      </c>
      <c r="G183" s="179" t="s">
        <v>130</v>
      </c>
      <c r="H183" s="179" t="s">
        <v>500</v>
      </c>
      <c r="I183" s="268"/>
    </row>
    <row r="184" spans="1:9" ht="15.75">
      <c r="A184" s="181"/>
      <c r="B184" s="181"/>
      <c r="C184" s="181">
        <v>1</v>
      </c>
      <c r="D184" s="181" t="s">
        <v>271</v>
      </c>
      <c r="E184" s="179">
        <v>29300</v>
      </c>
      <c r="F184" s="179">
        <v>29300</v>
      </c>
      <c r="G184" s="179" t="s">
        <v>130</v>
      </c>
      <c r="H184" s="179" t="s">
        <v>500</v>
      </c>
      <c r="I184" s="268"/>
    </row>
    <row r="185" spans="1:9" ht="15.75">
      <c r="A185" s="181"/>
      <c r="B185" s="181"/>
      <c r="C185" s="181">
        <v>1</v>
      </c>
      <c r="D185" s="181" t="s">
        <v>272</v>
      </c>
      <c r="E185" s="179">
        <v>29300</v>
      </c>
      <c r="F185" s="179">
        <v>29300</v>
      </c>
      <c r="G185" s="179" t="s">
        <v>130</v>
      </c>
      <c r="H185" s="179" t="s">
        <v>500</v>
      </c>
      <c r="I185" s="268"/>
    </row>
    <row r="186" spans="1:9" ht="15.75">
      <c r="A186" s="246"/>
      <c r="B186" s="246"/>
      <c r="C186" s="291">
        <v>1</v>
      </c>
      <c r="D186" s="291" t="s">
        <v>683</v>
      </c>
      <c r="E186" s="292">
        <v>25000</v>
      </c>
      <c r="F186" s="292">
        <v>25000</v>
      </c>
      <c r="G186" s="179" t="s">
        <v>130</v>
      </c>
      <c r="H186" s="179" t="s">
        <v>501</v>
      </c>
      <c r="I186" s="268"/>
    </row>
    <row r="187" spans="1:9" ht="15.75">
      <c r="A187" s="246"/>
      <c r="B187" s="246"/>
      <c r="C187" s="291">
        <v>1</v>
      </c>
      <c r="D187" s="291" t="s">
        <v>273</v>
      </c>
      <c r="E187" s="292">
        <v>24900</v>
      </c>
      <c r="F187" s="292">
        <v>24900</v>
      </c>
      <c r="G187" s="179" t="s">
        <v>130</v>
      </c>
      <c r="H187" s="179" t="s">
        <v>500</v>
      </c>
      <c r="I187" s="268"/>
    </row>
    <row r="188" spans="1:9" ht="15.75">
      <c r="A188" s="246"/>
      <c r="B188" s="246"/>
      <c r="C188" s="291">
        <v>1</v>
      </c>
      <c r="D188" s="291" t="s">
        <v>274</v>
      </c>
      <c r="E188" s="292">
        <v>15300</v>
      </c>
      <c r="F188" s="292">
        <v>15300</v>
      </c>
      <c r="G188" s="179" t="s">
        <v>108</v>
      </c>
      <c r="H188" s="179" t="s">
        <v>500</v>
      </c>
      <c r="I188" s="225" t="s">
        <v>471</v>
      </c>
    </row>
    <row r="189" spans="1:9" ht="15.75">
      <c r="A189" s="246"/>
      <c r="B189" s="246"/>
      <c r="C189" s="291">
        <v>1</v>
      </c>
      <c r="D189" s="291" t="s">
        <v>275</v>
      </c>
      <c r="E189" s="292">
        <v>15300</v>
      </c>
      <c r="F189" s="292">
        <v>15300</v>
      </c>
      <c r="G189" s="179" t="s">
        <v>108</v>
      </c>
      <c r="H189" s="179" t="s">
        <v>500</v>
      </c>
      <c r="I189" s="225" t="s">
        <v>472</v>
      </c>
    </row>
    <row r="190" spans="1:9" ht="15.75">
      <c r="A190" s="246"/>
      <c r="B190" s="246"/>
      <c r="C190" s="291">
        <v>1</v>
      </c>
      <c r="D190" s="291" t="s">
        <v>276</v>
      </c>
      <c r="E190" s="292">
        <v>15300</v>
      </c>
      <c r="F190" s="292">
        <v>15300</v>
      </c>
      <c r="G190" s="179" t="s">
        <v>108</v>
      </c>
      <c r="H190" s="179" t="s">
        <v>500</v>
      </c>
      <c r="I190" s="225" t="s">
        <v>473</v>
      </c>
    </row>
    <row r="191" spans="1:9" ht="15.75">
      <c r="A191" s="181"/>
      <c r="B191" s="181"/>
      <c r="C191" s="224">
        <v>1</v>
      </c>
      <c r="D191" s="224" t="s">
        <v>277</v>
      </c>
      <c r="E191" s="258">
        <v>15300</v>
      </c>
      <c r="F191" s="258">
        <v>15300</v>
      </c>
      <c r="G191" s="179" t="s">
        <v>108</v>
      </c>
      <c r="H191" s="179" t="s">
        <v>500</v>
      </c>
      <c r="I191" s="225" t="s">
        <v>474</v>
      </c>
    </row>
    <row r="192" spans="1:9" ht="15.75">
      <c r="A192" s="246"/>
      <c r="B192" s="246"/>
      <c r="C192" s="291">
        <v>1</v>
      </c>
      <c r="D192" s="291" t="s">
        <v>278</v>
      </c>
      <c r="E192" s="292">
        <v>15300</v>
      </c>
      <c r="F192" s="292">
        <v>15300</v>
      </c>
      <c r="G192" s="179" t="s">
        <v>108</v>
      </c>
      <c r="H192" s="179" t="s">
        <v>500</v>
      </c>
      <c r="I192" s="225" t="s">
        <v>475</v>
      </c>
    </row>
    <row r="193" spans="1:9" ht="15.75">
      <c r="A193" s="246"/>
      <c r="B193" s="246"/>
      <c r="C193" s="291">
        <v>1</v>
      </c>
      <c r="D193" s="291" t="s">
        <v>279</v>
      </c>
      <c r="E193" s="292">
        <v>15300</v>
      </c>
      <c r="F193" s="292">
        <v>15300</v>
      </c>
      <c r="G193" s="179" t="s">
        <v>108</v>
      </c>
      <c r="H193" s="179" t="s">
        <v>500</v>
      </c>
      <c r="I193" s="225" t="s">
        <v>476</v>
      </c>
    </row>
    <row r="194" spans="1:9" ht="15.75">
      <c r="A194" s="246"/>
      <c r="B194" s="246"/>
      <c r="C194" s="291">
        <v>1</v>
      </c>
      <c r="D194" s="291" t="s">
        <v>280</v>
      </c>
      <c r="E194" s="292">
        <v>15300</v>
      </c>
      <c r="F194" s="292">
        <v>15300</v>
      </c>
      <c r="G194" s="179" t="s">
        <v>108</v>
      </c>
      <c r="H194" s="179" t="s">
        <v>500</v>
      </c>
      <c r="I194" s="226" t="s">
        <v>495</v>
      </c>
    </row>
    <row r="195" spans="1:9" ht="15.75">
      <c r="A195" s="246"/>
      <c r="B195" s="246"/>
      <c r="C195" s="291">
        <v>1</v>
      </c>
      <c r="D195" s="246" t="s">
        <v>565</v>
      </c>
      <c r="E195" s="293">
        <v>32000</v>
      </c>
      <c r="F195" s="293">
        <v>32000</v>
      </c>
      <c r="G195" s="257" t="s">
        <v>424</v>
      </c>
      <c r="H195" s="179" t="s">
        <v>500</v>
      </c>
      <c r="I195" s="187"/>
    </row>
    <row r="196" spans="1:9" ht="15.75">
      <c r="A196" s="246"/>
      <c r="B196" s="246"/>
      <c r="C196" s="291">
        <v>1</v>
      </c>
      <c r="D196" s="246" t="s">
        <v>566</v>
      </c>
      <c r="E196" s="293">
        <v>21000</v>
      </c>
      <c r="F196" s="293">
        <v>21000</v>
      </c>
      <c r="G196" s="257" t="s">
        <v>527</v>
      </c>
      <c r="H196" s="179" t="s">
        <v>501</v>
      </c>
      <c r="I196" s="187"/>
    </row>
    <row r="197" spans="1:9" ht="15.75">
      <c r="A197" s="246"/>
      <c r="B197" s="246"/>
      <c r="C197" s="291">
        <v>1</v>
      </c>
      <c r="D197" s="246" t="s">
        <v>567</v>
      </c>
      <c r="E197" s="293">
        <v>21000</v>
      </c>
      <c r="F197" s="293">
        <v>21000</v>
      </c>
      <c r="G197" s="257" t="s">
        <v>527</v>
      </c>
      <c r="H197" s="179" t="s">
        <v>501</v>
      </c>
      <c r="I197" s="187"/>
    </row>
    <row r="198" spans="1:9" ht="15.75">
      <c r="A198" s="246"/>
      <c r="B198" s="246"/>
      <c r="C198" s="291">
        <v>1</v>
      </c>
      <c r="D198" s="246" t="s">
        <v>568</v>
      </c>
      <c r="E198" s="293">
        <v>23000</v>
      </c>
      <c r="F198" s="293">
        <v>23000</v>
      </c>
      <c r="G198" s="257" t="s">
        <v>527</v>
      </c>
      <c r="H198" s="179" t="s">
        <v>500</v>
      </c>
      <c r="I198" s="187"/>
    </row>
    <row r="199" spans="1:9" ht="15.75">
      <c r="A199" s="246"/>
      <c r="B199" s="246"/>
      <c r="C199" s="291">
        <v>1</v>
      </c>
      <c r="D199" s="246" t="s">
        <v>723</v>
      </c>
      <c r="E199" s="293">
        <v>21000</v>
      </c>
      <c r="F199" s="293">
        <v>21000</v>
      </c>
      <c r="G199" s="257" t="s">
        <v>426</v>
      </c>
      <c r="H199" s="187" t="s">
        <v>501</v>
      </c>
      <c r="I199" s="187"/>
    </row>
    <row r="200" spans="1:9" ht="15.75">
      <c r="A200" s="246"/>
      <c r="B200" s="246"/>
      <c r="C200" s="291">
        <v>1</v>
      </c>
      <c r="D200" s="246" t="s">
        <v>724</v>
      </c>
      <c r="E200" s="293">
        <v>21000</v>
      </c>
      <c r="F200" s="293">
        <v>21000</v>
      </c>
      <c r="G200" s="257" t="s">
        <v>725</v>
      </c>
      <c r="H200" s="187" t="s">
        <v>501</v>
      </c>
      <c r="I200" s="187"/>
    </row>
    <row r="201" spans="1:9" ht="15.75">
      <c r="A201" s="246"/>
      <c r="B201" s="246"/>
      <c r="C201" s="291">
        <v>1</v>
      </c>
      <c r="D201" s="246" t="s">
        <v>678</v>
      </c>
      <c r="E201" s="293">
        <v>22000</v>
      </c>
      <c r="F201" s="293">
        <v>22000</v>
      </c>
      <c r="G201" s="257" t="s">
        <v>725</v>
      </c>
      <c r="H201" s="179" t="s">
        <v>500</v>
      </c>
      <c r="I201" s="187"/>
    </row>
    <row r="202" spans="1:9" ht="15.75">
      <c r="A202" s="181">
        <v>4</v>
      </c>
      <c r="B202" s="251" t="s">
        <v>281</v>
      </c>
      <c r="C202" s="181">
        <v>1</v>
      </c>
      <c r="D202" s="181" t="s">
        <v>282</v>
      </c>
      <c r="E202" s="249">
        <v>11000</v>
      </c>
      <c r="F202" s="249">
        <v>11000</v>
      </c>
      <c r="G202" s="179" t="s">
        <v>130</v>
      </c>
      <c r="H202" s="187" t="s">
        <v>469</v>
      </c>
      <c r="I202" s="282"/>
    </row>
    <row r="203" spans="1:9" ht="15.75">
      <c r="A203" s="181">
        <v>5</v>
      </c>
      <c r="B203" s="251" t="s">
        <v>283</v>
      </c>
      <c r="C203" s="181">
        <v>1</v>
      </c>
      <c r="D203" s="181" t="s">
        <v>284</v>
      </c>
      <c r="E203" s="249">
        <v>15000</v>
      </c>
      <c r="F203" s="249">
        <v>15000</v>
      </c>
      <c r="G203" s="179" t="s">
        <v>130</v>
      </c>
      <c r="H203" s="187" t="s">
        <v>469</v>
      </c>
      <c r="I203" s="181"/>
    </row>
    <row r="204" spans="1:9" ht="15.75">
      <c r="A204" s="181">
        <v>6</v>
      </c>
      <c r="B204" s="251" t="s">
        <v>285</v>
      </c>
      <c r="C204" s="181">
        <v>1</v>
      </c>
      <c r="D204" s="181" t="s">
        <v>286</v>
      </c>
      <c r="E204" s="249">
        <v>10000</v>
      </c>
      <c r="F204" s="249">
        <v>10000</v>
      </c>
      <c r="G204" s="179" t="s">
        <v>130</v>
      </c>
      <c r="H204" s="187" t="s">
        <v>469</v>
      </c>
      <c r="I204" s="181"/>
    </row>
    <row r="205" spans="1:9" ht="15.75">
      <c r="A205" s="181"/>
      <c r="B205" s="251"/>
      <c r="C205" s="181">
        <v>1</v>
      </c>
      <c r="D205" s="181" t="s">
        <v>287</v>
      </c>
      <c r="E205" s="249">
        <v>5000</v>
      </c>
      <c r="F205" s="249">
        <v>5000</v>
      </c>
      <c r="G205" s="179" t="s">
        <v>130</v>
      </c>
      <c r="H205" s="187" t="s">
        <v>469</v>
      </c>
      <c r="I205" s="181"/>
    </row>
    <row r="206" spans="1:9" ht="15.75">
      <c r="A206" s="181"/>
      <c r="B206" s="251"/>
      <c r="C206" s="181">
        <v>1</v>
      </c>
      <c r="D206" s="181" t="s">
        <v>288</v>
      </c>
      <c r="E206" s="249">
        <v>10000</v>
      </c>
      <c r="F206" s="249">
        <v>10000</v>
      </c>
      <c r="G206" s="179" t="s">
        <v>130</v>
      </c>
      <c r="H206" s="187" t="s">
        <v>469</v>
      </c>
      <c r="I206" s="181"/>
    </row>
    <row r="207" spans="1:9" ht="15.75">
      <c r="A207" s="181">
        <v>7</v>
      </c>
      <c r="B207" s="251" t="s">
        <v>289</v>
      </c>
      <c r="C207" s="181">
        <v>1</v>
      </c>
      <c r="D207" s="181" t="s">
        <v>290</v>
      </c>
      <c r="E207" s="249">
        <v>14500</v>
      </c>
      <c r="F207" s="249">
        <v>14500</v>
      </c>
      <c r="G207" s="179" t="s">
        <v>130</v>
      </c>
      <c r="H207" s="187" t="s">
        <v>469</v>
      </c>
      <c r="I207" s="181"/>
    </row>
    <row r="208" spans="1:9" ht="15.75">
      <c r="A208" s="181"/>
      <c r="B208" s="251"/>
      <c r="C208" s="181">
        <v>1</v>
      </c>
      <c r="D208" s="294" t="s">
        <v>684</v>
      </c>
      <c r="E208" s="295">
        <v>6900</v>
      </c>
      <c r="F208" s="295">
        <v>6900</v>
      </c>
      <c r="G208" s="179" t="s">
        <v>130</v>
      </c>
      <c r="H208" s="187" t="s">
        <v>469</v>
      </c>
      <c r="I208" s="181"/>
    </row>
    <row r="209" spans="1:9" ht="15.75">
      <c r="A209" s="181"/>
      <c r="B209" s="251"/>
      <c r="C209" s="181">
        <v>1</v>
      </c>
      <c r="D209" s="181" t="s">
        <v>569</v>
      </c>
      <c r="E209" s="283">
        <v>3700</v>
      </c>
      <c r="F209" s="283">
        <v>3700</v>
      </c>
      <c r="G209" s="179" t="s">
        <v>146</v>
      </c>
      <c r="H209" s="187" t="s">
        <v>469</v>
      </c>
      <c r="I209" s="181"/>
    </row>
    <row r="210" spans="1:9" ht="15.75">
      <c r="A210" s="181"/>
      <c r="B210" s="251"/>
      <c r="C210" s="181">
        <v>1</v>
      </c>
      <c r="D210" s="181" t="s">
        <v>570</v>
      </c>
      <c r="E210" s="283">
        <v>3700</v>
      </c>
      <c r="F210" s="283">
        <v>3700</v>
      </c>
      <c r="G210" s="179" t="s">
        <v>146</v>
      </c>
      <c r="H210" s="187" t="s">
        <v>469</v>
      </c>
      <c r="I210" s="181"/>
    </row>
    <row r="211" spans="1:9" ht="15.75">
      <c r="A211" s="181"/>
      <c r="B211" s="251"/>
      <c r="C211" s="181">
        <v>1</v>
      </c>
      <c r="D211" s="181" t="s">
        <v>571</v>
      </c>
      <c r="E211" s="283">
        <v>3700</v>
      </c>
      <c r="F211" s="283">
        <v>3700</v>
      </c>
      <c r="G211" s="179" t="s">
        <v>146</v>
      </c>
      <c r="H211" s="187" t="s">
        <v>469</v>
      </c>
      <c r="I211" s="181"/>
    </row>
    <row r="212" spans="1:9" ht="15.75">
      <c r="A212" s="181"/>
      <c r="B212" s="251"/>
      <c r="C212" s="181">
        <v>1</v>
      </c>
      <c r="D212" s="181" t="s">
        <v>679</v>
      </c>
      <c r="E212" s="283">
        <v>8500</v>
      </c>
      <c r="F212" s="283">
        <v>8500</v>
      </c>
      <c r="G212" s="179" t="s">
        <v>130</v>
      </c>
      <c r="H212" s="187" t="s">
        <v>426</v>
      </c>
      <c r="I212" s="181"/>
    </row>
    <row r="213" spans="1:9" ht="15.75">
      <c r="A213" s="181">
        <v>8</v>
      </c>
      <c r="B213" s="251" t="s">
        <v>685</v>
      </c>
      <c r="C213" s="181">
        <v>1</v>
      </c>
      <c r="D213" s="181" t="s">
        <v>686</v>
      </c>
      <c r="E213" s="249">
        <v>1600</v>
      </c>
      <c r="F213" s="249">
        <v>1600</v>
      </c>
      <c r="G213" s="179" t="s">
        <v>130</v>
      </c>
      <c r="H213" s="187" t="s">
        <v>469</v>
      </c>
      <c r="I213" s="181"/>
    </row>
    <row r="214" spans="1:9" ht="15.75">
      <c r="A214" s="181">
        <v>9</v>
      </c>
      <c r="B214" s="251" t="s">
        <v>291</v>
      </c>
      <c r="C214" s="181">
        <v>1</v>
      </c>
      <c r="D214" s="181" t="s">
        <v>292</v>
      </c>
      <c r="E214" s="249">
        <v>5000</v>
      </c>
      <c r="F214" s="249">
        <v>5000</v>
      </c>
      <c r="G214" s="179" t="s">
        <v>130</v>
      </c>
      <c r="H214" s="187" t="s">
        <v>469</v>
      </c>
      <c r="I214" s="181"/>
    </row>
    <row r="215" spans="1:9" ht="15.75">
      <c r="A215" s="181"/>
      <c r="B215" s="251"/>
      <c r="C215" s="181">
        <v>1</v>
      </c>
      <c r="D215" s="181" t="s">
        <v>293</v>
      </c>
      <c r="E215" s="249">
        <v>5000</v>
      </c>
      <c r="F215" s="249">
        <v>5000</v>
      </c>
      <c r="G215" s="179" t="s">
        <v>130</v>
      </c>
      <c r="H215" s="187" t="s">
        <v>469</v>
      </c>
      <c r="I215" s="181"/>
    </row>
    <row r="216" spans="1:9" ht="15.75">
      <c r="A216" s="181">
        <v>10</v>
      </c>
      <c r="B216" s="251" t="s">
        <v>294</v>
      </c>
      <c r="C216" s="181">
        <v>1</v>
      </c>
      <c r="D216" s="181" t="s">
        <v>295</v>
      </c>
      <c r="E216" s="249">
        <v>1100</v>
      </c>
      <c r="F216" s="249">
        <v>1100</v>
      </c>
      <c r="G216" s="179" t="s">
        <v>130</v>
      </c>
      <c r="H216" s="187" t="s">
        <v>469</v>
      </c>
      <c r="I216" s="181"/>
    </row>
    <row r="217" spans="1:9" ht="15.75">
      <c r="A217" s="181"/>
      <c r="B217" s="251"/>
      <c r="C217" s="181">
        <v>1</v>
      </c>
      <c r="D217" s="181" t="s">
        <v>296</v>
      </c>
      <c r="E217" s="249">
        <v>1100</v>
      </c>
      <c r="F217" s="249">
        <v>1100</v>
      </c>
      <c r="G217" s="179" t="s">
        <v>130</v>
      </c>
      <c r="H217" s="187" t="s">
        <v>469</v>
      </c>
      <c r="I217" s="181"/>
    </row>
    <row r="218" spans="1:9" ht="15.75">
      <c r="A218" s="181"/>
      <c r="B218" s="251"/>
      <c r="C218" s="181">
        <v>1</v>
      </c>
      <c r="D218" s="181" t="s">
        <v>297</v>
      </c>
      <c r="E218" s="249">
        <v>1100</v>
      </c>
      <c r="F218" s="249">
        <v>1100</v>
      </c>
      <c r="G218" s="179" t="s">
        <v>130</v>
      </c>
      <c r="H218" s="187" t="s">
        <v>469</v>
      </c>
      <c r="I218" s="181"/>
    </row>
    <row r="219" spans="1:9" ht="15.75">
      <c r="A219" s="181"/>
      <c r="B219" s="251"/>
      <c r="C219" s="181">
        <v>1</v>
      </c>
      <c r="D219" s="181" t="s">
        <v>298</v>
      </c>
      <c r="E219" s="249">
        <v>1100</v>
      </c>
      <c r="F219" s="249">
        <v>1100</v>
      </c>
      <c r="G219" s="179" t="s">
        <v>130</v>
      </c>
      <c r="H219" s="187" t="s">
        <v>469</v>
      </c>
      <c r="I219" s="181"/>
    </row>
    <row r="220" spans="1:9" ht="15.75">
      <c r="A220" s="181"/>
      <c r="B220" s="251"/>
      <c r="C220" s="181">
        <v>1</v>
      </c>
      <c r="D220" s="181" t="s">
        <v>299</v>
      </c>
      <c r="E220" s="249">
        <v>1100</v>
      </c>
      <c r="F220" s="249">
        <v>1100</v>
      </c>
      <c r="G220" s="179" t="s">
        <v>130</v>
      </c>
      <c r="H220" s="179" t="s">
        <v>469</v>
      </c>
      <c r="I220" s="181"/>
    </row>
    <row r="221" spans="1:9" ht="15.75">
      <c r="A221" s="181">
        <v>11</v>
      </c>
      <c r="B221" s="251" t="s">
        <v>300</v>
      </c>
      <c r="C221" s="181">
        <v>1</v>
      </c>
      <c r="D221" s="181" t="s">
        <v>687</v>
      </c>
      <c r="E221" s="249">
        <v>2000</v>
      </c>
      <c r="F221" s="249">
        <v>2000</v>
      </c>
      <c r="G221" s="179" t="s">
        <v>130</v>
      </c>
      <c r="H221" s="187" t="s">
        <v>469</v>
      </c>
      <c r="I221" s="181"/>
    </row>
    <row r="222" spans="1:9" ht="15.75">
      <c r="A222" s="181"/>
      <c r="B222" s="251"/>
      <c r="C222" s="181">
        <v>1</v>
      </c>
      <c r="D222" s="181" t="s">
        <v>301</v>
      </c>
      <c r="E222" s="249">
        <v>2000</v>
      </c>
      <c r="F222" s="249">
        <v>2000</v>
      </c>
      <c r="G222" s="179" t="s">
        <v>130</v>
      </c>
      <c r="H222" s="187" t="s">
        <v>469</v>
      </c>
      <c r="I222" s="181"/>
    </row>
    <row r="223" spans="1:9" ht="15.75">
      <c r="A223" s="181"/>
      <c r="B223" s="251"/>
      <c r="C223" s="181">
        <v>6</v>
      </c>
      <c r="D223" s="181" t="s">
        <v>688</v>
      </c>
      <c r="E223" s="249">
        <v>3000</v>
      </c>
      <c r="F223" s="249">
        <v>18000</v>
      </c>
      <c r="G223" s="179" t="s">
        <v>130</v>
      </c>
      <c r="H223" s="179" t="s">
        <v>502</v>
      </c>
      <c r="I223" s="181" t="s">
        <v>465</v>
      </c>
    </row>
    <row r="224" spans="1:9" ht="15.75">
      <c r="A224" s="181">
        <v>12</v>
      </c>
      <c r="B224" s="251" t="s">
        <v>302</v>
      </c>
      <c r="C224" s="181">
        <v>1</v>
      </c>
      <c r="D224" s="181" t="s">
        <v>303</v>
      </c>
      <c r="E224" s="182">
        <v>30000</v>
      </c>
      <c r="F224" s="182">
        <v>30000</v>
      </c>
      <c r="G224" s="179" t="s">
        <v>130</v>
      </c>
      <c r="H224" s="187" t="s">
        <v>469</v>
      </c>
      <c r="I224" s="181"/>
    </row>
    <row r="225" spans="1:9" ht="15.75">
      <c r="A225" s="181"/>
      <c r="B225" s="251"/>
      <c r="C225" s="181">
        <v>1</v>
      </c>
      <c r="D225" s="181" t="s">
        <v>304</v>
      </c>
      <c r="E225" s="249">
        <v>30000</v>
      </c>
      <c r="F225" s="249">
        <v>30000</v>
      </c>
      <c r="G225" s="179" t="s">
        <v>130</v>
      </c>
      <c r="H225" s="187" t="s">
        <v>469</v>
      </c>
      <c r="I225" s="181"/>
    </row>
    <row r="226" spans="1:9" ht="15.75">
      <c r="A226" s="181"/>
      <c r="B226" s="251"/>
      <c r="C226" s="181">
        <v>1</v>
      </c>
      <c r="D226" s="181" t="s">
        <v>305</v>
      </c>
      <c r="E226" s="249">
        <v>28000</v>
      </c>
      <c r="F226" s="249">
        <v>28000</v>
      </c>
      <c r="G226" s="179" t="s">
        <v>130</v>
      </c>
      <c r="H226" s="187" t="s">
        <v>469</v>
      </c>
      <c r="I226" s="181"/>
    </row>
    <row r="227" spans="1:9" ht="15.75">
      <c r="A227" s="181"/>
      <c r="B227" s="251"/>
      <c r="C227" s="181">
        <v>1</v>
      </c>
      <c r="D227" s="181" t="s">
        <v>306</v>
      </c>
      <c r="E227" s="249">
        <v>28000</v>
      </c>
      <c r="F227" s="249">
        <v>28000</v>
      </c>
      <c r="G227" s="179" t="s">
        <v>130</v>
      </c>
      <c r="H227" s="187" t="s">
        <v>469</v>
      </c>
      <c r="I227" s="181"/>
    </row>
    <row r="228" spans="1:9" ht="15.75">
      <c r="A228" s="181"/>
      <c r="B228" s="251"/>
      <c r="C228" s="181">
        <v>1</v>
      </c>
      <c r="D228" s="181" t="s">
        <v>635</v>
      </c>
      <c r="E228" s="249">
        <v>18000</v>
      </c>
      <c r="F228" s="249">
        <v>18000</v>
      </c>
      <c r="G228" s="179" t="s">
        <v>130</v>
      </c>
      <c r="H228" s="187" t="s">
        <v>469</v>
      </c>
      <c r="I228" s="181"/>
    </row>
    <row r="229" spans="1:9" ht="15.75">
      <c r="A229" s="181">
        <v>13</v>
      </c>
      <c r="B229" s="251" t="s">
        <v>307</v>
      </c>
      <c r="C229" s="181">
        <v>61</v>
      </c>
      <c r="D229" s="181" t="s">
        <v>308</v>
      </c>
      <c r="E229" s="182">
        <v>750</v>
      </c>
      <c r="F229" s="249">
        <f>E229*C229</f>
        <v>45750</v>
      </c>
      <c r="G229" s="179" t="s">
        <v>130</v>
      </c>
      <c r="H229" s="187" t="s">
        <v>469</v>
      </c>
      <c r="I229" s="181"/>
    </row>
    <row r="230" spans="1:9" ht="15.75">
      <c r="A230" s="181">
        <v>14</v>
      </c>
      <c r="B230" s="251" t="s">
        <v>309</v>
      </c>
      <c r="C230" s="181">
        <v>23</v>
      </c>
      <c r="D230" s="181" t="s">
        <v>310</v>
      </c>
      <c r="E230" s="249">
        <v>1200</v>
      </c>
      <c r="F230" s="249">
        <f>E230*C230</f>
        <v>27600</v>
      </c>
      <c r="G230" s="179" t="s">
        <v>130</v>
      </c>
      <c r="H230" s="250" t="s">
        <v>469</v>
      </c>
      <c r="I230" s="181"/>
    </row>
    <row r="231" spans="1:9" ht="15.75">
      <c r="A231" s="181">
        <v>15</v>
      </c>
      <c r="B231" s="251" t="s">
        <v>311</v>
      </c>
      <c r="C231" s="181">
        <v>1</v>
      </c>
      <c r="D231" s="181" t="s">
        <v>312</v>
      </c>
      <c r="E231" s="249">
        <v>600</v>
      </c>
      <c r="F231" s="249">
        <v>600</v>
      </c>
      <c r="G231" s="179" t="s">
        <v>130</v>
      </c>
      <c r="H231" s="250" t="s">
        <v>469</v>
      </c>
      <c r="I231" s="286"/>
    </row>
    <row r="232" spans="1:9" ht="15.75">
      <c r="A232" s="181"/>
      <c r="B232" s="251"/>
      <c r="C232" s="181">
        <v>1</v>
      </c>
      <c r="D232" s="181" t="s">
        <v>313</v>
      </c>
      <c r="E232" s="249">
        <v>600</v>
      </c>
      <c r="F232" s="249">
        <v>600</v>
      </c>
      <c r="G232" s="179" t="s">
        <v>130</v>
      </c>
      <c r="H232" s="187" t="s">
        <v>469</v>
      </c>
      <c r="I232" s="282"/>
    </row>
    <row r="233" spans="1:9" ht="15.75">
      <c r="A233" s="181"/>
      <c r="B233" s="251"/>
      <c r="C233" s="181">
        <v>51</v>
      </c>
      <c r="D233" s="181" t="s">
        <v>314</v>
      </c>
      <c r="E233" s="182">
        <v>400</v>
      </c>
      <c r="F233" s="182">
        <f>C233*E233</f>
        <v>20400</v>
      </c>
      <c r="G233" s="179" t="s">
        <v>130</v>
      </c>
      <c r="H233" s="187" t="s">
        <v>469</v>
      </c>
      <c r="I233" s="181"/>
    </row>
    <row r="234" spans="1:9" ht="15.75">
      <c r="A234" s="181"/>
      <c r="B234" s="251"/>
      <c r="C234" s="181">
        <v>1</v>
      </c>
      <c r="D234" s="181" t="s">
        <v>315</v>
      </c>
      <c r="E234" s="249">
        <v>1300</v>
      </c>
      <c r="F234" s="249">
        <v>1300</v>
      </c>
      <c r="G234" s="179" t="s">
        <v>130</v>
      </c>
      <c r="H234" s="187" t="s">
        <v>469</v>
      </c>
      <c r="I234" s="181"/>
    </row>
    <row r="235" spans="1:9" ht="15.75">
      <c r="A235" s="181"/>
      <c r="B235" s="251"/>
      <c r="C235" s="181">
        <v>1</v>
      </c>
      <c r="D235" s="181" t="s">
        <v>316</v>
      </c>
      <c r="E235" s="249">
        <v>1300</v>
      </c>
      <c r="F235" s="249">
        <v>1300</v>
      </c>
      <c r="G235" s="179" t="s">
        <v>130</v>
      </c>
      <c r="H235" s="187" t="s">
        <v>469</v>
      </c>
      <c r="I235" s="181"/>
    </row>
    <row r="236" spans="1:9" ht="15.75">
      <c r="A236" s="181"/>
      <c r="B236" s="251"/>
      <c r="C236" s="181">
        <v>1</v>
      </c>
      <c r="D236" s="181" t="s">
        <v>689</v>
      </c>
      <c r="E236" s="249">
        <v>1200</v>
      </c>
      <c r="F236" s="249">
        <v>1200</v>
      </c>
      <c r="G236" s="179" t="s">
        <v>130</v>
      </c>
      <c r="H236" s="187" t="s">
        <v>469</v>
      </c>
      <c r="I236" s="181"/>
    </row>
    <row r="237" spans="1:9" ht="15.75">
      <c r="A237" s="181"/>
      <c r="B237" s="251"/>
      <c r="C237" s="181">
        <v>1</v>
      </c>
      <c r="D237" s="181" t="s">
        <v>690</v>
      </c>
      <c r="E237" s="249">
        <v>1200</v>
      </c>
      <c r="F237" s="249">
        <v>1200</v>
      </c>
      <c r="G237" s="179" t="s">
        <v>130</v>
      </c>
      <c r="H237" s="187" t="s">
        <v>469</v>
      </c>
      <c r="I237" s="181"/>
    </row>
    <row r="238" spans="1:9" ht="15.75">
      <c r="A238" s="181"/>
      <c r="B238" s="251"/>
      <c r="C238" s="181">
        <v>1</v>
      </c>
      <c r="D238" s="181" t="s">
        <v>691</v>
      </c>
      <c r="E238" s="182">
        <v>1800</v>
      </c>
      <c r="F238" s="182">
        <v>1800</v>
      </c>
      <c r="G238" s="179" t="s">
        <v>130</v>
      </c>
      <c r="H238" s="187" t="s">
        <v>469</v>
      </c>
      <c r="I238" s="181"/>
    </row>
    <row r="239" spans="1:9" ht="15.75">
      <c r="A239" s="181"/>
      <c r="B239" s="251"/>
      <c r="C239" s="181">
        <v>1</v>
      </c>
      <c r="D239" s="181" t="s">
        <v>692</v>
      </c>
      <c r="E239" s="249">
        <v>800</v>
      </c>
      <c r="F239" s="249">
        <v>800</v>
      </c>
      <c r="G239" s="179" t="s">
        <v>130</v>
      </c>
      <c r="H239" s="187" t="s">
        <v>469</v>
      </c>
      <c r="I239" s="181"/>
    </row>
    <row r="240" spans="1:9" ht="15.75">
      <c r="A240" s="181"/>
      <c r="B240" s="251" t="s">
        <v>709</v>
      </c>
      <c r="C240" s="181">
        <v>151</v>
      </c>
      <c r="D240" s="181" t="s">
        <v>317</v>
      </c>
      <c r="E240" s="249">
        <v>250</v>
      </c>
      <c r="F240" s="182">
        <f>C240*E240</f>
        <v>37750</v>
      </c>
      <c r="G240" s="179" t="s">
        <v>130</v>
      </c>
      <c r="H240" s="187" t="s">
        <v>469</v>
      </c>
      <c r="I240" s="181"/>
    </row>
    <row r="241" spans="1:9" ht="15.75">
      <c r="A241" s="181"/>
      <c r="B241" s="251"/>
      <c r="C241" s="181">
        <v>1</v>
      </c>
      <c r="D241" s="181" t="s">
        <v>693</v>
      </c>
      <c r="E241" s="249">
        <v>750</v>
      </c>
      <c r="F241" s="249">
        <v>750</v>
      </c>
      <c r="G241" s="179" t="s">
        <v>130</v>
      </c>
      <c r="H241" s="187" t="s">
        <v>469</v>
      </c>
      <c r="I241" s="181"/>
    </row>
    <row r="242" spans="1:9" ht="15.75">
      <c r="A242" s="181"/>
      <c r="B242" s="251"/>
      <c r="C242" s="181">
        <v>1</v>
      </c>
      <c r="D242" s="181" t="s">
        <v>694</v>
      </c>
      <c r="E242" s="249">
        <v>750</v>
      </c>
      <c r="F242" s="249">
        <v>750</v>
      </c>
      <c r="G242" s="179" t="s">
        <v>130</v>
      </c>
      <c r="H242" s="187" t="s">
        <v>469</v>
      </c>
      <c r="I242" s="181"/>
    </row>
    <row r="243" spans="1:9" ht="15.75">
      <c r="A243" s="181"/>
      <c r="B243" s="251"/>
      <c r="C243" s="181">
        <v>1</v>
      </c>
      <c r="D243" s="181" t="s">
        <v>318</v>
      </c>
      <c r="E243" s="249">
        <v>2450</v>
      </c>
      <c r="F243" s="249">
        <v>2450</v>
      </c>
      <c r="G243" s="179" t="s">
        <v>130</v>
      </c>
      <c r="H243" s="187" t="s">
        <v>469</v>
      </c>
      <c r="I243" s="181"/>
    </row>
    <row r="244" spans="1:9" ht="15.75">
      <c r="A244" s="181"/>
      <c r="B244" s="251"/>
      <c r="C244" s="181">
        <v>1</v>
      </c>
      <c r="D244" s="181" t="s">
        <v>319</v>
      </c>
      <c r="E244" s="249">
        <v>3300</v>
      </c>
      <c r="F244" s="249">
        <v>3300</v>
      </c>
      <c r="G244" s="179" t="s">
        <v>130</v>
      </c>
      <c r="H244" s="187" t="s">
        <v>469</v>
      </c>
      <c r="I244" s="181"/>
    </row>
    <row r="245" spans="1:9" ht="15.75">
      <c r="A245" s="181"/>
      <c r="B245" s="251"/>
      <c r="C245" s="181">
        <v>1</v>
      </c>
      <c r="D245" s="296" t="s">
        <v>320</v>
      </c>
      <c r="E245" s="249">
        <v>950</v>
      </c>
      <c r="F245" s="249">
        <v>950</v>
      </c>
      <c r="G245" s="179" t="s">
        <v>130</v>
      </c>
      <c r="H245" s="187" t="s">
        <v>469</v>
      </c>
      <c r="I245" s="181"/>
    </row>
    <row r="246" spans="1:9" ht="15.75">
      <c r="A246" s="181"/>
      <c r="B246" s="251"/>
      <c r="C246" s="181">
        <v>1</v>
      </c>
      <c r="D246" s="181" t="s">
        <v>321</v>
      </c>
      <c r="E246" s="249">
        <v>950</v>
      </c>
      <c r="F246" s="249">
        <v>950</v>
      </c>
      <c r="G246" s="179" t="s">
        <v>130</v>
      </c>
      <c r="H246" s="187" t="s">
        <v>469</v>
      </c>
      <c r="I246" s="181"/>
    </row>
    <row r="247" spans="1:9" ht="15.75">
      <c r="A247" s="181"/>
      <c r="B247" s="251"/>
      <c r="C247" s="181">
        <v>1</v>
      </c>
      <c r="D247" s="181" t="s">
        <v>322</v>
      </c>
      <c r="E247" s="249">
        <v>950</v>
      </c>
      <c r="F247" s="249">
        <v>950</v>
      </c>
      <c r="G247" s="179" t="s">
        <v>130</v>
      </c>
      <c r="H247" s="187" t="s">
        <v>469</v>
      </c>
      <c r="I247" s="181"/>
    </row>
    <row r="248" spans="1:9" ht="15.75">
      <c r="A248" s="181"/>
      <c r="B248" s="251"/>
      <c r="C248" s="181">
        <v>1</v>
      </c>
      <c r="D248" s="181" t="s">
        <v>323</v>
      </c>
      <c r="E248" s="249">
        <v>3800</v>
      </c>
      <c r="F248" s="249">
        <v>3800</v>
      </c>
      <c r="G248" s="179" t="s">
        <v>130</v>
      </c>
      <c r="H248" s="187" t="s">
        <v>469</v>
      </c>
      <c r="I248" s="181"/>
    </row>
    <row r="249" spans="1:9" ht="15.75">
      <c r="A249" s="181"/>
      <c r="B249" s="251"/>
      <c r="C249" s="181">
        <v>1</v>
      </c>
      <c r="D249" s="181" t="s">
        <v>324</v>
      </c>
      <c r="E249" s="249">
        <v>3800</v>
      </c>
      <c r="F249" s="249">
        <v>3800</v>
      </c>
      <c r="G249" s="179" t="s">
        <v>130</v>
      </c>
      <c r="H249" s="187" t="s">
        <v>469</v>
      </c>
      <c r="I249" s="181"/>
    </row>
    <row r="250" spans="1:9" ht="15.75">
      <c r="A250" s="181"/>
      <c r="B250" s="251"/>
      <c r="C250" s="181">
        <v>1</v>
      </c>
      <c r="D250" s="181" t="s">
        <v>325</v>
      </c>
      <c r="E250" s="249">
        <v>3800</v>
      </c>
      <c r="F250" s="249">
        <v>3800</v>
      </c>
      <c r="G250" s="179" t="s">
        <v>130</v>
      </c>
      <c r="H250" s="187" t="s">
        <v>469</v>
      </c>
      <c r="I250" s="181"/>
    </row>
    <row r="251" spans="1:9" ht="15.75">
      <c r="A251" s="181"/>
      <c r="B251" s="251"/>
      <c r="C251" s="181">
        <v>1</v>
      </c>
      <c r="D251" s="181" t="s">
        <v>326</v>
      </c>
      <c r="E251" s="249">
        <v>3800</v>
      </c>
      <c r="F251" s="249">
        <v>3800</v>
      </c>
      <c r="G251" s="179" t="s">
        <v>130</v>
      </c>
      <c r="H251" s="187" t="s">
        <v>469</v>
      </c>
      <c r="I251" s="181"/>
    </row>
    <row r="252" spans="1:9" ht="15.75">
      <c r="A252" s="181"/>
      <c r="B252" s="251" t="s">
        <v>466</v>
      </c>
      <c r="C252" s="181">
        <v>2</v>
      </c>
      <c r="D252" s="181" t="s">
        <v>711</v>
      </c>
      <c r="E252" s="249">
        <v>3000</v>
      </c>
      <c r="F252" s="249">
        <v>6000</v>
      </c>
      <c r="G252" s="179" t="s">
        <v>130</v>
      </c>
      <c r="H252" s="187" t="s">
        <v>469</v>
      </c>
      <c r="I252" s="181" t="s">
        <v>465</v>
      </c>
    </row>
    <row r="253" spans="1:9" ht="15.75">
      <c r="A253" s="181"/>
      <c r="B253" s="251" t="s">
        <v>710</v>
      </c>
      <c r="C253" s="181">
        <v>2</v>
      </c>
      <c r="D253" s="181" t="s">
        <v>712</v>
      </c>
      <c r="E253" s="249">
        <v>3000</v>
      </c>
      <c r="F253" s="249">
        <v>6000</v>
      </c>
      <c r="G253" s="179" t="s">
        <v>130</v>
      </c>
      <c r="H253" s="187" t="s">
        <v>469</v>
      </c>
      <c r="I253" s="181" t="s">
        <v>465</v>
      </c>
    </row>
    <row r="254" spans="1:9" ht="15.75">
      <c r="A254" s="181"/>
      <c r="B254" s="251"/>
      <c r="C254" s="181">
        <v>200</v>
      </c>
      <c r="D254" s="181" t="s">
        <v>572</v>
      </c>
      <c r="E254" s="249">
        <v>120</v>
      </c>
      <c r="F254" s="249">
        <v>24000</v>
      </c>
      <c r="G254" s="179" t="s">
        <v>146</v>
      </c>
      <c r="H254" s="187" t="s">
        <v>469</v>
      </c>
      <c r="I254" s="181" t="s">
        <v>573</v>
      </c>
    </row>
    <row r="255" spans="1:9" ht="15.75">
      <c r="A255" s="181"/>
      <c r="B255" s="251" t="s">
        <v>466</v>
      </c>
      <c r="C255" s="181">
        <v>6</v>
      </c>
      <c r="D255" s="181" t="s">
        <v>574</v>
      </c>
      <c r="E255" s="283">
        <v>3000</v>
      </c>
      <c r="F255" s="283">
        <v>3000</v>
      </c>
      <c r="G255" s="179" t="s">
        <v>146</v>
      </c>
      <c r="H255" s="187" t="s">
        <v>469</v>
      </c>
      <c r="I255" s="181"/>
    </row>
    <row r="256" spans="1:9" ht="15.75">
      <c r="A256" s="181"/>
      <c r="B256" s="251"/>
      <c r="C256" s="181"/>
      <c r="D256" s="181" t="s">
        <v>575</v>
      </c>
      <c r="E256" s="283">
        <v>3000</v>
      </c>
      <c r="F256" s="283">
        <v>3000</v>
      </c>
      <c r="G256" s="179" t="s">
        <v>146</v>
      </c>
      <c r="H256" s="187" t="s">
        <v>469</v>
      </c>
      <c r="I256" s="181"/>
    </row>
    <row r="257" spans="1:9" ht="15.75">
      <c r="A257" s="181"/>
      <c r="B257" s="251"/>
      <c r="C257" s="181"/>
      <c r="D257" s="181" t="s">
        <v>576</v>
      </c>
      <c r="E257" s="283">
        <v>3000</v>
      </c>
      <c r="F257" s="283">
        <v>3000</v>
      </c>
      <c r="G257" s="179" t="s">
        <v>146</v>
      </c>
      <c r="H257" s="179" t="s">
        <v>469</v>
      </c>
      <c r="I257" s="181"/>
    </row>
    <row r="258" spans="1:9" ht="15.75">
      <c r="A258" s="181"/>
      <c r="B258" s="251"/>
      <c r="C258" s="181"/>
      <c r="D258" s="181" t="s">
        <v>577</v>
      </c>
      <c r="E258" s="283">
        <v>2000</v>
      </c>
      <c r="F258" s="283">
        <v>2000</v>
      </c>
      <c r="G258" s="179" t="s">
        <v>146</v>
      </c>
      <c r="H258" s="187" t="s">
        <v>469</v>
      </c>
      <c r="I258" s="181"/>
    </row>
    <row r="259" spans="1:9" ht="15.75">
      <c r="A259" s="181"/>
      <c r="B259" s="251"/>
      <c r="C259" s="181"/>
      <c r="D259" s="181" t="s">
        <v>578</v>
      </c>
      <c r="E259" s="283">
        <v>2000</v>
      </c>
      <c r="F259" s="283">
        <v>2000</v>
      </c>
      <c r="G259" s="179" t="s">
        <v>146</v>
      </c>
      <c r="H259" s="187" t="s">
        <v>469</v>
      </c>
      <c r="I259" s="181"/>
    </row>
    <row r="260" spans="1:9" ht="15.75">
      <c r="A260" s="181"/>
      <c r="B260" s="251"/>
      <c r="C260" s="181"/>
      <c r="D260" s="181" t="s">
        <v>579</v>
      </c>
      <c r="E260" s="283">
        <v>3000</v>
      </c>
      <c r="F260" s="283">
        <v>3000</v>
      </c>
      <c r="G260" s="179" t="s">
        <v>146</v>
      </c>
      <c r="H260" s="187" t="s">
        <v>469</v>
      </c>
      <c r="I260" s="181"/>
    </row>
    <row r="261" spans="1:9" ht="15.75">
      <c r="A261" s="181"/>
      <c r="B261" s="251"/>
      <c r="C261" s="181">
        <v>200</v>
      </c>
      <c r="D261" s="181" t="s">
        <v>726</v>
      </c>
      <c r="E261" s="283">
        <v>250</v>
      </c>
      <c r="F261" s="283">
        <f>E261*C261</f>
        <v>50000</v>
      </c>
      <c r="G261" s="179" t="s">
        <v>130</v>
      </c>
      <c r="H261" s="187" t="s">
        <v>469</v>
      </c>
      <c r="I261" s="181"/>
    </row>
    <row r="262" spans="1:9" ht="15.75">
      <c r="A262" s="181"/>
      <c r="B262" s="251"/>
      <c r="C262" s="181">
        <v>1</v>
      </c>
      <c r="D262" s="181" t="s">
        <v>727</v>
      </c>
      <c r="E262" s="283">
        <v>3000</v>
      </c>
      <c r="F262" s="283">
        <v>3000</v>
      </c>
      <c r="G262" s="179" t="s">
        <v>130</v>
      </c>
      <c r="H262" s="187" t="s">
        <v>469</v>
      </c>
      <c r="I262" s="181" t="s">
        <v>728</v>
      </c>
    </row>
    <row r="263" spans="1:9" ht="15.75">
      <c r="A263" s="181"/>
      <c r="B263" s="251"/>
      <c r="C263" s="181">
        <v>1</v>
      </c>
      <c r="D263" s="181" t="s">
        <v>729</v>
      </c>
      <c r="E263" s="283">
        <v>3000</v>
      </c>
      <c r="F263" s="283">
        <v>3000</v>
      </c>
      <c r="G263" s="179" t="s">
        <v>130</v>
      </c>
      <c r="H263" s="187" t="s">
        <v>469</v>
      </c>
      <c r="I263" s="181" t="s">
        <v>728</v>
      </c>
    </row>
    <row r="264" spans="1:9" ht="15.75">
      <c r="A264" s="181">
        <v>16</v>
      </c>
      <c r="B264" s="251" t="s">
        <v>327</v>
      </c>
      <c r="C264" s="181">
        <v>1</v>
      </c>
      <c r="D264" s="181" t="s">
        <v>328</v>
      </c>
      <c r="E264" s="182">
        <v>1700</v>
      </c>
      <c r="F264" s="182">
        <f>C264*E264</f>
        <v>1700</v>
      </c>
      <c r="G264" s="179" t="s">
        <v>130</v>
      </c>
      <c r="H264" s="187" t="s">
        <v>469</v>
      </c>
      <c r="I264" s="181"/>
    </row>
    <row r="265" spans="1:9" ht="15.75">
      <c r="A265" s="181"/>
      <c r="B265" s="251"/>
      <c r="C265" s="181">
        <v>1</v>
      </c>
      <c r="D265" s="181" t="s">
        <v>329</v>
      </c>
      <c r="E265" s="249">
        <v>1500</v>
      </c>
      <c r="F265" s="249">
        <v>1500</v>
      </c>
      <c r="G265" s="179" t="s">
        <v>130</v>
      </c>
      <c r="H265" s="187" t="s">
        <v>469</v>
      </c>
      <c r="I265" s="181"/>
    </row>
    <row r="266" spans="1:9" ht="15.75">
      <c r="A266" s="181"/>
      <c r="B266" s="251"/>
      <c r="C266" s="181">
        <v>1</v>
      </c>
      <c r="D266" s="181" t="s">
        <v>330</v>
      </c>
      <c r="E266" s="249">
        <v>2300</v>
      </c>
      <c r="F266" s="249">
        <v>2300</v>
      </c>
      <c r="G266" s="179" t="s">
        <v>130</v>
      </c>
      <c r="H266" s="187" t="s">
        <v>469</v>
      </c>
      <c r="I266" s="181"/>
    </row>
    <row r="267" spans="1:9" ht="15.75">
      <c r="A267" s="181"/>
      <c r="B267" s="251"/>
      <c r="C267" s="181">
        <v>1</v>
      </c>
      <c r="D267" s="181" t="s">
        <v>332</v>
      </c>
      <c r="E267" s="249">
        <v>2300</v>
      </c>
      <c r="F267" s="249">
        <v>2300</v>
      </c>
      <c r="G267" s="179" t="s">
        <v>130</v>
      </c>
      <c r="H267" s="187" t="s">
        <v>469</v>
      </c>
      <c r="I267" s="181"/>
    </row>
    <row r="268" spans="1:9" ht="15.75">
      <c r="A268" s="246"/>
      <c r="B268" s="251"/>
      <c r="C268" s="246">
        <v>1</v>
      </c>
      <c r="D268" s="181" t="s">
        <v>333</v>
      </c>
      <c r="E268" s="249">
        <v>2300</v>
      </c>
      <c r="F268" s="249">
        <v>2300</v>
      </c>
      <c r="G268" s="179" t="s">
        <v>130</v>
      </c>
      <c r="H268" s="187" t="s">
        <v>469</v>
      </c>
      <c r="I268" s="282"/>
    </row>
    <row r="269" spans="1:9" ht="15.75">
      <c r="A269" s="246"/>
      <c r="B269" s="246"/>
      <c r="C269" s="246">
        <v>1</v>
      </c>
      <c r="D269" s="181" t="s">
        <v>334</v>
      </c>
      <c r="E269" s="249">
        <v>4000</v>
      </c>
      <c r="F269" s="249">
        <v>4000</v>
      </c>
      <c r="G269" s="179" t="s">
        <v>130</v>
      </c>
      <c r="H269" s="187" t="s">
        <v>469</v>
      </c>
      <c r="I269" s="282"/>
    </row>
    <row r="270" spans="1:9" ht="15.75">
      <c r="A270" s="246"/>
      <c r="B270" s="246"/>
      <c r="C270" s="246">
        <v>1</v>
      </c>
      <c r="D270" s="181" t="s">
        <v>335</v>
      </c>
      <c r="E270" s="249">
        <v>4000</v>
      </c>
      <c r="F270" s="249">
        <v>4000</v>
      </c>
      <c r="G270" s="179" t="s">
        <v>130</v>
      </c>
      <c r="H270" s="187" t="s">
        <v>469</v>
      </c>
      <c r="I270" s="282"/>
    </row>
    <row r="271" spans="1:9" ht="15.75">
      <c r="A271" s="181"/>
      <c r="B271" s="251"/>
      <c r="C271" s="181">
        <v>10</v>
      </c>
      <c r="D271" s="181" t="s">
        <v>336</v>
      </c>
      <c r="E271" s="182">
        <v>5000</v>
      </c>
      <c r="F271" s="182">
        <f>E271*C271</f>
        <v>50000</v>
      </c>
      <c r="G271" s="179" t="s">
        <v>130</v>
      </c>
      <c r="H271" s="187" t="s">
        <v>469</v>
      </c>
      <c r="I271" s="181"/>
    </row>
    <row r="272" spans="1:9" ht="15.75">
      <c r="A272" s="181"/>
      <c r="B272" s="251"/>
      <c r="C272" s="181">
        <v>1</v>
      </c>
      <c r="D272" s="181" t="s">
        <v>337</v>
      </c>
      <c r="E272" s="249">
        <v>4400</v>
      </c>
      <c r="F272" s="249">
        <v>4400</v>
      </c>
      <c r="G272" s="179" t="s">
        <v>130</v>
      </c>
      <c r="H272" s="187" t="s">
        <v>469</v>
      </c>
      <c r="I272" s="181"/>
    </row>
    <row r="273" spans="1:9" ht="15.75">
      <c r="A273" s="181"/>
      <c r="B273" s="251"/>
      <c r="C273" s="181">
        <v>1</v>
      </c>
      <c r="D273" s="181" t="s">
        <v>338</v>
      </c>
      <c r="E273" s="249">
        <v>4400</v>
      </c>
      <c r="F273" s="249">
        <v>4400</v>
      </c>
      <c r="G273" s="179" t="s">
        <v>130</v>
      </c>
      <c r="H273" s="187" t="s">
        <v>469</v>
      </c>
      <c r="I273" s="181"/>
    </row>
    <row r="274" spans="1:9" ht="15.75">
      <c r="A274" s="181"/>
      <c r="B274" s="251"/>
      <c r="C274" s="181">
        <v>1</v>
      </c>
      <c r="D274" s="181" t="s">
        <v>339</v>
      </c>
      <c r="E274" s="249">
        <v>1800</v>
      </c>
      <c r="F274" s="249">
        <v>1800</v>
      </c>
      <c r="G274" s="179" t="s">
        <v>130</v>
      </c>
      <c r="H274" s="187" t="s">
        <v>469</v>
      </c>
      <c r="I274" s="181"/>
    </row>
    <row r="275" spans="1:9" ht="15.75">
      <c r="A275" s="181"/>
      <c r="B275" s="251"/>
      <c r="C275" s="181">
        <v>1</v>
      </c>
      <c r="D275" s="181" t="s">
        <v>340</v>
      </c>
      <c r="E275" s="249">
        <v>6400</v>
      </c>
      <c r="F275" s="249">
        <v>6400</v>
      </c>
      <c r="G275" s="179" t="s">
        <v>130</v>
      </c>
      <c r="H275" s="187" t="s">
        <v>469</v>
      </c>
      <c r="I275" s="181"/>
    </row>
    <row r="276" spans="1:9" ht="15.75">
      <c r="A276" s="181"/>
      <c r="B276" s="251"/>
      <c r="C276" s="181">
        <v>1</v>
      </c>
      <c r="D276" s="181" t="s">
        <v>341</v>
      </c>
      <c r="E276" s="249">
        <v>6400</v>
      </c>
      <c r="F276" s="249">
        <v>6400</v>
      </c>
      <c r="G276" s="179" t="s">
        <v>130</v>
      </c>
      <c r="H276" s="250" t="s">
        <v>469</v>
      </c>
      <c r="I276" s="181"/>
    </row>
    <row r="277" spans="1:9" ht="15.75">
      <c r="A277" s="181"/>
      <c r="B277" s="251"/>
      <c r="C277" s="181">
        <v>2</v>
      </c>
      <c r="D277" s="181" t="s">
        <v>342</v>
      </c>
      <c r="E277" s="249">
        <v>2650</v>
      </c>
      <c r="F277" s="182">
        <f>E277*C277</f>
        <v>5300</v>
      </c>
      <c r="G277" s="179" t="s">
        <v>130</v>
      </c>
      <c r="H277" s="250" t="s">
        <v>469</v>
      </c>
      <c r="I277" s="181"/>
    </row>
    <row r="278" spans="1:9" ht="15.75">
      <c r="A278" s="181"/>
      <c r="B278" s="264"/>
      <c r="C278" s="181">
        <v>1</v>
      </c>
      <c r="D278" s="181" t="s">
        <v>343</v>
      </c>
      <c r="E278" s="249">
        <v>3200</v>
      </c>
      <c r="F278" s="249">
        <v>3200</v>
      </c>
      <c r="G278" s="179" t="s">
        <v>130</v>
      </c>
      <c r="H278" s="187" t="s">
        <v>469</v>
      </c>
      <c r="I278" s="181"/>
    </row>
    <row r="279" spans="1:9" ht="15.75">
      <c r="A279" s="181"/>
      <c r="B279" s="251"/>
      <c r="C279" s="181">
        <v>1</v>
      </c>
      <c r="D279" s="181" t="s">
        <v>344</v>
      </c>
      <c r="E279" s="249">
        <v>2190</v>
      </c>
      <c r="F279" s="249">
        <v>2190</v>
      </c>
      <c r="G279" s="179" t="s">
        <v>130</v>
      </c>
      <c r="H279" s="187" t="s">
        <v>469</v>
      </c>
      <c r="I279" s="181"/>
    </row>
    <row r="280" spans="1:9" ht="15.75">
      <c r="A280" s="181"/>
      <c r="B280" s="251"/>
      <c r="C280" s="181">
        <v>9</v>
      </c>
      <c r="D280" s="181" t="s">
        <v>345</v>
      </c>
      <c r="E280" s="249">
        <v>4000</v>
      </c>
      <c r="F280" s="182">
        <f>E280*C280</f>
        <v>36000</v>
      </c>
      <c r="G280" s="179" t="s">
        <v>130</v>
      </c>
      <c r="H280" s="187" t="s">
        <v>469</v>
      </c>
      <c r="I280" s="181"/>
    </row>
    <row r="281" spans="1:9" ht="15.75">
      <c r="A281" s="181"/>
      <c r="B281" s="251"/>
      <c r="C281" s="224">
        <v>1</v>
      </c>
      <c r="D281" s="224" t="s">
        <v>346</v>
      </c>
      <c r="E281" s="288">
        <v>4100</v>
      </c>
      <c r="F281" s="297">
        <v>4100</v>
      </c>
      <c r="G281" s="179" t="s">
        <v>130</v>
      </c>
      <c r="H281" s="187" t="s">
        <v>469</v>
      </c>
      <c r="I281" s="181"/>
    </row>
    <row r="282" spans="1:9" ht="15.75">
      <c r="A282" s="181"/>
      <c r="B282" s="264"/>
      <c r="C282" s="224">
        <v>1</v>
      </c>
      <c r="D282" s="224" t="s">
        <v>347</v>
      </c>
      <c r="E282" s="288">
        <v>4100</v>
      </c>
      <c r="F282" s="297">
        <v>4100</v>
      </c>
      <c r="G282" s="179" t="s">
        <v>130</v>
      </c>
      <c r="H282" s="187" t="s">
        <v>469</v>
      </c>
      <c r="I282" s="181"/>
    </row>
    <row r="283" spans="1:9" ht="15.75">
      <c r="A283" s="181"/>
      <c r="B283" s="251"/>
      <c r="C283" s="181">
        <v>1</v>
      </c>
      <c r="D283" s="181" t="s">
        <v>331</v>
      </c>
      <c r="E283" s="249">
        <v>6500</v>
      </c>
      <c r="F283" s="249">
        <v>6500</v>
      </c>
      <c r="G283" s="179" t="s">
        <v>130</v>
      </c>
      <c r="H283" s="187" t="s">
        <v>469</v>
      </c>
      <c r="I283" s="181"/>
    </row>
    <row r="284" spans="1:9" ht="15.75">
      <c r="A284" s="181"/>
      <c r="B284" s="264"/>
      <c r="C284" s="224">
        <v>1</v>
      </c>
      <c r="D284" s="224" t="s">
        <v>348</v>
      </c>
      <c r="E284" s="288">
        <v>6500</v>
      </c>
      <c r="F284" s="298">
        <v>6500</v>
      </c>
      <c r="G284" s="179" t="s">
        <v>130</v>
      </c>
      <c r="H284" s="187" t="s">
        <v>469</v>
      </c>
      <c r="I284" s="181"/>
    </row>
    <row r="285" spans="1:9" ht="15.75">
      <c r="A285" s="181"/>
      <c r="B285" s="264"/>
      <c r="C285" s="181">
        <v>1</v>
      </c>
      <c r="D285" s="181" t="s">
        <v>580</v>
      </c>
      <c r="E285" s="283">
        <v>3000</v>
      </c>
      <c r="F285" s="283">
        <v>3000</v>
      </c>
      <c r="G285" s="179" t="s">
        <v>146</v>
      </c>
      <c r="H285" s="187" t="s">
        <v>469</v>
      </c>
      <c r="I285" s="181"/>
    </row>
    <row r="286" spans="1:9" ht="15.75">
      <c r="A286" s="181"/>
      <c r="B286" s="264"/>
      <c r="C286" s="181">
        <v>1</v>
      </c>
      <c r="D286" s="181" t="s">
        <v>581</v>
      </c>
      <c r="E286" s="283">
        <v>3000</v>
      </c>
      <c r="F286" s="283">
        <v>3000</v>
      </c>
      <c r="G286" s="179" t="s">
        <v>146</v>
      </c>
      <c r="H286" s="187" t="s">
        <v>469</v>
      </c>
      <c r="I286" s="181"/>
    </row>
    <row r="287" spans="1:9" ht="16.5" thickBot="1">
      <c r="A287" s="181"/>
      <c r="B287" s="264"/>
      <c r="C287" s="224"/>
      <c r="D287" s="224"/>
      <c r="E287" s="299" t="s">
        <v>15</v>
      </c>
      <c r="F287" s="189">
        <f>SUM(F94:F286)</f>
        <v>1844105</v>
      </c>
      <c r="G287" s="179"/>
      <c r="H287" s="187"/>
      <c r="I287" s="181"/>
    </row>
    <row r="288" spans="1:9" ht="16.5" thickTop="1">
      <c r="A288" s="181"/>
      <c r="B288" s="271" t="s">
        <v>349</v>
      </c>
      <c r="C288" s="300"/>
      <c r="D288" s="300"/>
      <c r="E288" s="301"/>
      <c r="F288" s="302"/>
      <c r="G288" s="179"/>
      <c r="H288" s="187"/>
      <c r="I288" s="181"/>
    </row>
    <row r="289" spans="1:9" ht="15.75">
      <c r="A289" s="181">
        <v>1</v>
      </c>
      <c r="B289" s="251" t="s">
        <v>350</v>
      </c>
      <c r="C289" s="181">
        <v>1</v>
      </c>
      <c r="D289" s="181" t="s">
        <v>351</v>
      </c>
      <c r="E289" s="249">
        <v>27000</v>
      </c>
      <c r="F289" s="249">
        <v>27000</v>
      </c>
      <c r="G289" s="179" t="s">
        <v>130</v>
      </c>
      <c r="H289" s="179" t="s">
        <v>426</v>
      </c>
      <c r="I289" s="181"/>
    </row>
    <row r="290" spans="1:9" ht="15.75">
      <c r="A290" s="181">
        <v>2</v>
      </c>
      <c r="B290" s="251" t="s">
        <v>695</v>
      </c>
      <c r="C290" s="181">
        <v>1</v>
      </c>
      <c r="D290" s="181" t="s">
        <v>696</v>
      </c>
      <c r="E290" s="182">
        <v>45000</v>
      </c>
      <c r="F290" s="182">
        <v>45000</v>
      </c>
      <c r="G290" s="179" t="s">
        <v>130</v>
      </c>
      <c r="H290" s="179" t="s">
        <v>426</v>
      </c>
      <c r="I290" s="181"/>
    </row>
    <row r="291" spans="1:9" ht="15.75">
      <c r="A291" s="181">
        <v>3</v>
      </c>
      <c r="B291" s="251" t="s">
        <v>352</v>
      </c>
      <c r="C291" s="181">
        <v>1</v>
      </c>
      <c r="D291" s="181" t="s">
        <v>353</v>
      </c>
      <c r="E291" s="249">
        <v>45000</v>
      </c>
      <c r="F291" s="249">
        <v>45000</v>
      </c>
      <c r="G291" s="179" t="s">
        <v>130</v>
      </c>
      <c r="H291" s="179" t="s">
        <v>426</v>
      </c>
      <c r="I291" s="181"/>
    </row>
    <row r="292" spans="1:9" ht="15.75">
      <c r="A292" s="181">
        <v>4</v>
      </c>
      <c r="B292" s="251" t="s">
        <v>636</v>
      </c>
      <c r="C292" s="181">
        <v>1</v>
      </c>
      <c r="D292" s="181" t="s">
        <v>637</v>
      </c>
      <c r="E292" s="249">
        <v>13900</v>
      </c>
      <c r="F292" s="185">
        <v>13900</v>
      </c>
      <c r="G292" s="179" t="s">
        <v>130</v>
      </c>
      <c r="H292" s="179" t="s">
        <v>426</v>
      </c>
      <c r="I292" s="181"/>
    </row>
    <row r="293" spans="1:9" ht="16.5" thickBot="1">
      <c r="A293" s="181"/>
      <c r="B293" s="251"/>
      <c r="C293" s="181"/>
      <c r="D293" s="181"/>
      <c r="E293" s="284" t="s">
        <v>15</v>
      </c>
      <c r="F293" s="180">
        <f>SUM(F289:F292)</f>
        <v>130900</v>
      </c>
      <c r="G293" s="179"/>
      <c r="H293" s="179"/>
      <c r="I293" s="181"/>
    </row>
    <row r="294" spans="1:9" ht="16.5" thickTop="1">
      <c r="A294" s="181"/>
      <c r="B294" s="271" t="s">
        <v>354</v>
      </c>
      <c r="C294" s="181"/>
      <c r="D294" s="181"/>
      <c r="E294" s="249"/>
      <c r="F294" s="247"/>
      <c r="G294" s="179"/>
      <c r="H294" s="179"/>
      <c r="I294" s="181"/>
    </row>
    <row r="295" spans="1:9" ht="15.75">
      <c r="A295" s="181">
        <v>1</v>
      </c>
      <c r="B295" s="251" t="s">
        <v>355</v>
      </c>
      <c r="C295" s="181">
        <v>1</v>
      </c>
      <c r="D295" s="224" t="s">
        <v>356</v>
      </c>
      <c r="E295" s="297">
        <v>70000</v>
      </c>
      <c r="F295" s="297">
        <v>70000</v>
      </c>
      <c r="G295" s="179" t="s">
        <v>130</v>
      </c>
      <c r="H295" s="179" t="s">
        <v>477</v>
      </c>
      <c r="I295" s="181"/>
    </row>
    <row r="296" spans="1:9" ht="15.75">
      <c r="A296" s="181"/>
      <c r="B296" s="251"/>
      <c r="C296" s="181">
        <v>1</v>
      </c>
      <c r="D296" s="181" t="s">
        <v>360</v>
      </c>
      <c r="E296" s="182">
        <v>75000</v>
      </c>
      <c r="F296" s="185">
        <v>75000</v>
      </c>
      <c r="G296" s="179" t="s">
        <v>130</v>
      </c>
      <c r="H296" s="179" t="s">
        <v>477</v>
      </c>
      <c r="I296" s="181"/>
    </row>
    <row r="297" spans="1:9" ht="15.75">
      <c r="A297" s="181">
        <v>2</v>
      </c>
      <c r="B297" s="251" t="s">
        <v>357</v>
      </c>
      <c r="C297" s="181">
        <v>1</v>
      </c>
      <c r="D297" s="181" t="s">
        <v>697</v>
      </c>
      <c r="E297" s="182">
        <v>25000</v>
      </c>
      <c r="F297" s="185">
        <v>25000</v>
      </c>
      <c r="G297" s="179" t="s">
        <v>130</v>
      </c>
      <c r="H297" s="179" t="s">
        <v>426</v>
      </c>
      <c r="I297" s="181"/>
    </row>
    <row r="298" spans="1:9" ht="15.75">
      <c r="A298" s="181"/>
      <c r="B298" s="251"/>
      <c r="C298" s="181">
        <v>1</v>
      </c>
      <c r="D298" s="181" t="s">
        <v>698</v>
      </c>
      <c r="E298" s="182">
        <v>25000</v>
      </c>
      <c r="F298" s="185">
        <v>25000</v>
      </c>
      <c r="G298" s="179" t="s">
        <v>130</v>
      </c>
      <c r="H298" s="179" t="s">
        <v>426</v>
      </c>
      <c r="I298" s="181"/>
    </row>
    <row r="299" spans="1:9" ht="15.75">
      <c r="A299" s="181"/>
      <c r="B299" s="251"/>
      <c r="C299" s="181">
        <v>1</v>
      </c>
      <c r="D299" s="181" t="s">
        <v>699</v>
      </c>
      <c r="E299" s="182">
        <v>25000</v>
      </c>
      <c r="F299" s="185">
        <v>25000</v>
      </c>
      <c r="G299" s="179" t="s">
        <v>130</v>
      </c>
      <c r="H299" s="179" t="s">
        <v>426</v>
      </c>
      <c r="I299" s="282"/>
    </row>
    <row r="300" spans="1:9" ht="15.75">
      <c r="A300" s="181"/>
      <c r="B300" s="251"/>
      <c r="C300" s="181">
        <v>1</v>
      </c>
      <c r="D300" s="181" t="s">
        <v>700</v>
      </c>
      <c r="E300" s="182">
        <v>25000</v>
      </c>
      <c r="F300" s="185">
        <v>25000</v>
      </c>
      <c r="G300" s="179" t="s">
        <v>130</v>
      </c>
      <c r="H300" s="179" t="s">
        <v>426</v>
      </c>
      <c r="I300" s="181"/>
    </row>
    <row r="301" spans="1:9" ht="15.75">
      <c r="A301" s="181"/>
      <c r="B301" s="251"/>
      <c r="C301" s="181">
        <v>1</v>
      </c>
      <c r="D301" s="181" t="s">
        <v>358</v>
      </c>
      <c r="E301" s="182">
        <v>15000</v>
      </c>
      <c r="F301" s="185">
        <v>15000</v>
      </c>
      <c r="G301" s="179" t="s">
        <v>130</v>
      </c>
      <c r="H301" s="179" t="s">
        <v>426</v>
      </c>
      <c r="I301" s="181"/>
    </row>
    <row r="302" spans="1:9" ht="15.75">
      <c r="A302" s="181"/>
      <c r="B302" s="251"/>
      <c r="C302" s="181">
        <v>1</v>
      </c>
      <c r="D302" s="181" t="s">
        <v>359</v>
      </c>
      <c r="E302" s="182">
        <v>15000</v>
      </c>
      <c r="F302" s="185">
        <v>15000</v>
      </c>
      <c r="G302" s="179" t="s">
        <v>130</v>
      </c>
      <c r="H302" s="179" t="s">
        <v>426</v>
      </c>
      <c r="I302" s="181"/>
    </row>
    <row r="303" spans="1:9" ht="15.75">
      <c r="A303" s="181"/>
      <c r="B303" s="251"/>
      <c r="C303" s="181">
        <v>1</v>
      </c>
      <c r="D303" s="181" t="s">
        <v>582</v>
      </c>
      <c r="E303" s="184">
        <v>25000</v>
      </c>
      <c r="F303" s="184">
        <v>25000</v>
      </c>
      <c r="G303" s="179" t="s">
        <v>146</v>
      </c>
      <c r="H303" s="179" t="s">
        <v>426</v>
      </c>
      <c r="I303" s="181"/>
    </row>
    <row r="304" spans="1:9" ht="15.75">
      <c r="A304" s="181"/>
      <c r="B304" s="251"/>
      <c r="C304" s="181">
        <v>1</v>
      </c>
      <c r="D304" s="181" t="s">
        <v>583</v>
      </c>
      <c r="E304" s="184">
        <v>25000</v>
      </c>
      <c r="F304" s="184">
        <v>25000</v>
      </c>
      <c r="G304" s="179" t="s">
        <v>146</v>
      </c>
      <c r="H304" s="179" t="s">
        <v>426</v>
      </c>
      <c r="I304" s="181"/>
    </row>
    <row r="305" spans="1:9" ht="15.75">
      <c r="A305" s="181"/>
      <c r="B305" s="251"/>
      <c r="C305" s="181">
        <v>1</v>
      </c>
      <c r="D305" s="181" t="s">
        <v>730</v>
      </c>
      <c r="E305" s="184">
        <v>19500</v>
      </c>
      <c r="F305" s="184">
        <v>19500</v>
      </c>
      <c r="G305" s="179" t="s">
        <v>130</v>
      </c>
      <c r="H305" s="179" t="s">
        <v>426</v>
      </c>
      <c r="I305" s="181"/>
    </row>
    <row r="306" spans="1:9" ht="15.75">
      <c r="A306" s="181"/>
      <c r="B306" s="251"/>
      <c r="C306" s="181">
        <v>1</v>
      </c>
      <c r="D306" s="181" t="s">
        <v>731</v>
      </c>
      <c r="E306" s="184">
        <v>19500</v>
      </c>
      <c r="F306" s="184">
        <v>19500</v>
      </c>
      <c r="G306" s="179" t="s">
        <v>130</v>
      </c>
      <c r="H306" s="179" t="s">
        <v>426</v>
      </c>
      <c r="I306" s="181"/>
    </row>
    <row r="307" spans="1:9" ht="15.75">
      <c r="A307" s="181"/>
      <c r="B307" s="251"/>
      <c r="C307" s="181">
        <v>1</v>
      </c>
      <c r="D307" s="181" t="s">
        <v>732</v>
      </c>
      <c r="E307" s="184">
        <v>23000</v>
      </c>
      <c r="F307" s="184">
        <v>23000</v>
      </c>
      <c r="G307" s="179" t="s">
        <v>130</v>
      </c>
      <c r="H307" s="179" t="s">
        <v>426</v>
      </c>
      <c r="I307" s="181"/>
    </row>
    <row r="308" spans="1:9" ht="15.75">
      <c r="A308" s="181"/>
      <c r="B308" s="251"/>
      <c r="C308" s="181">
        <v>1</v>
      </c>
      <c r="D308" s="181" t="s">
        <v>733</v>
      </c>
      <c r="E308" s="184">
        <v>23000</v>
      </c>
      <c r="F308" s="184">
        <v>23000</v>
      </c>
      <c r="G308" s="179" t="s">
        <v>130</v>
      </c>
      <c r="H308" s="179" t="s">
        <v>426</v>
      </c>
      <c r="I308" s="181"/>
    </row>
    <row r="309" spans="1:9" ht="15.75">
      <c r="A309" s="181">
        <v>4</v>
      </c>
      <c r="B309" s="251" t="s">
        <v>584</v>
      </c>
      <c r="C309" s="181">
        <v>1</v>
      </c>
      <c r="D309" s="181" t="s">
        <v>585</v>
      </c>
      <c r="E309" s="184">
        <v>15000</v>
      </c>
      <c r="F309" s="184">
        <v>15000</v>
      </c>
      <c r="G309" s="179" t="s">
        <v>146</v>
      </c>
      <c r="H309" s="179" t="s">
        <v>426</v>
      </c>
      <c r="I309" s="181"/>
    </row>
    <row r="310" spans="1:9" ht="16.5" thickBot="1">
      <c r="A310" s="181"/>
      <c r="B310" s="251"/>
      <c r="C310" s="181"/>
      <c r="D310" s="181"/>
      <c r="E310" s="284" t="s">
        <v>15</v>
      </c>
      <c r="F310" s="180">
        <f>SUM(F295:F309)</f>
        <v>425000</v>
      </c>
      <c r="G310" s="179"/>
      <c r="H310" s="179"/>
      <c r="I310" s="181"/>
    </row>
    <row r="311" spans="1:9" ht="16.5" thickTop="1">
      <c r="A311" s="181"/>
      <c r="B311" s="271" t="s">
        <v>361</v>
      </c>
      <c r="C311" s="181"/>
      <c r="D311" s="181"/>
      <c r="E311" s="249"/>
      <c r="F311" s="249"/>
      <c r="G311" s="249"/>
      <c r="H311" s="249"/>
      <c r="I311" s="181"/>
    </row>
    <row r="312" spans="1:9" ht="15.75">
      <c r="A312" s="181">
        <v>3</v>
      </c>
      <c r="B312" s="251" t="s">
        <v>362</v>
      </c>
      <c r="C312" s="181">
        <v>1</v>
      </c>
      <c r="D312" s="181" t="s">
        <v>363</v>
      </c>
      <c r="E312" s="249">
        <v>4500</v>
      </c>
      <c r="F312" s="249">
        <v>4500</v>
      </c>
      <c r="G312" s="179" t="s">
        <v>130</v>
      </c>
      <c r="H312" s="179" t="s">
        <v>426</v>
      </c>
      <c r="I312" s="181"/>
    </row>
    <row r="313" spans="1:9" ht="15.75">
      <c r="A313" s="181">
        <v>4</v>
      </c>
      <c r="B313" s="268" t="s">
        <v>364</v>
      </c>
      <c r="C313" s="181">
        <v>1</v>
      </c>
      <c r="D313" s="181" t="s">
        <v>365</v>
      </c>
      <c r="E313" s="249">
        <v>4500</v>
      </c>
      <c r="F313" s="249">
        <v>4500</v>
      </c>
      <c r="G313" s="179" t="s">
        <v>130</v>
      </c>
      <c r="H313" s="179" t="s">
        <v>426</v>
      </c>
      <c r="I313" s="181"/>
    </row>
    <row r="314" spans="1:9" ht="15.75">
      <c r="A314" s="181">
        <v>5</v>
      </c>
      <c r="B314" s="251" t="s">
        <v>366</v>
      </c>
      <c r="C314" s="181">
        <v>1</v>
      </c>
      <c r="D314" s="181" t="s">
        <v>367</v>
      </c>
      <c r="E314" s="249">
        <v>500</v>
      </c>
      <c r="F314" s="249">
        <v>500</v>
      </c>
      <c r="G314" s="179" t="s">
        <v>130</v>
      </c>
      <c r="H314" s="179" t="s">
        <v>426</v>
      </c>
      <c r="I314" s="181"/>
    </row>
    <row r="315" spans="1:9" ht="15.75">
      <c r="A315" s="181">
        <v>7</v>
      </c>
      <c r="B315" s="251" t="s">
        <v>701</v>
      </c>
      <c r="C315" s="181">
        <v>2</v>
      </c>
      <c r="D315" s="181" t="s">
        <v>702</v>
      </c>
      <c r="E315" s="249">
        <v>2500</v>
      </c>
      <c r="F315" s="249">
        <f>E315*C315</f>
        <v>5000</v>
      </c>
      <c r="G315" s="179" t="s">
        <v>130</v>
      </c>
      <c r="H315" s="179" t="s">
        <v>426</v>
      </c>
      <c r="I315" s="181"/>
    </row>
    <row r="316" spans="1:9" ht="15.75">
      <c r="A316" s="181">
        <v>8</v>
      </c>
      <c r="B316" s="251" t="s">
        <v>368</v>
      </c>
      <c r="C316" s="181">
        <v>1</v>
      </c>
      <c r="D316" s="181" t="s">
        <v>369</v>
      </c>
      <c r="E316" s="182">
        <v>15000</v>
      </c>
      <c r="F316" s="182">
        <v>15000</v>
      </c>
      <c r="G316" s="179" t="s">
        <v>130</v>
      </c>
      <c r="H316" s="179" t="s">
        <v>426</v>
      </c>
      <c r="I316" s="181"/>
    </row>
    <row r="317" spans="1:9" ht="15.75">
      <c r="A317" s="181">
        <v>9</v>
      </c>
      <c r="B317" s="251" t="s">
        <v>370</v>
      </c>
      <c r="C317" s="181">
        <v>1</v>
      </c>
      <c r="D317" s="181" t="s">
        <v>371</v>
      </c>
      <c r="E317" s="182">
        <v>19000</v>
      </c>
      <c r="F317" s="303">
        <v>19000</v>
      </c>
      <c r="G317" s="179" t="s">
        <v>130</v>
      </c>
      <c r="H317" s="179" t="s">
        <v>426</v>
      </c>
      <c r="I317" s="181"/>
    </row>
    <row r="318" spans="1:9" ht="15.75">
      <c r="A318" s="181">
        <v>10</v>
      </c>
      <c r="B318" s="251" t="s">
        <v>586</v>
      </c>
      <c r="C318" s="181">
        <v>1</v>
      </c>
      <c r="D318" s="181" t="s">
        <v>587</v>
      </c>
      <c r="E318" s="184">
        <v>28700</v>
      </c>
      <c r="F318" s="184">
        <v>28700</v>
      </c>
      <c r="G318" s="179" t="s">
        <v>146</v>
      </c>
      <c r="H318" s="179" t="s">
        <v>426</v>
      </c>
      <c r="I318" s="181"/>
    </row>
    <row r="319" spans="1:9" ht="15.75">
      <c r="A319" s="181"/>
      <c r="B319" s="251"/>
      <c r="C319" s="181"/>
      <c r="D319" s="181"/>
      <c r="E319" s="284" t="s">
        <v>15</v>
      </c>
      <c r="F319" s="306">
        <f>SUM(F312:F318)</f>
        <v>77200</v>
      </c>
      <c r="G319" s="179"/>
      <c r="H319" s="179"/>
      <c r="I319" s="181"/>
    </row>
    <row r="320" spans="1:9" s="314" customFormat="1" ht="15.75">
      <c r="A320" s="309"/>
      <c r="B320" s="310"/>
      <c r="C320" s="309"/>
      <c r="D320" s="309"/>
      <c r="E320" s="311"/>
      <c r="F320" s="312"/>
      <c r="G320" s="313"/>
      <c r="H320" s="313"/>
      <c r="I320" s="309"/>
    </row>
    <row r="321" spans="1:9" s="314" customFormat="1" ht="15.75">
      <c r="A321" s="309"/>
      <c r="B321" s="310"/>
      <c r="C321" s="309"/>
      <c r="D321" s="309"/>
      <c r="E321" s="311"/>
      <c r="F321" s="312"/>
      <c r="G321" s="313"/>
      <c r="H321" s="313"/>
      <c r="I321" s="309"/>
    </row>
    <row r="322" spans="1:9" s="314" customFormat="1" ht="15.75">
      <c r="A322" s="309"/>
      <c r="B322" s="310"/>
      <c r="C322" s="309"/>
      <c r="D322" s="309"/>
      <c r="E322" s="311"/>
      <c r="F322" s="312"/>
      <c r="G322" s="313"/>
      <c r="H322" s="313"/>
      <c r="I322" s="309"/>
    </row>
    <row r="323" spans="1:9" ht="15.75">
      <c r="A323" s="181"/>
      <c r="B323" s="271" t="s">
        <v>372</v>
      </c>
      <c r="C323" s="181"/>
      <c r="D323" s="181"/>
      <c r="E323" s="249"/>
      <c r="F323" s="249"/>
      <c r="G323" s="179"/>
      <c r="H323" s="179"/>
      <c r="I323" s="181"/>
    </row>
    <row r="324" spans="1:9" ht="15.75">
      <c r="A324" s="181">
        <v>1</v>
      </c>
      <c r="B324" s="251" t="s">
        <v>373</v>
      </c>
      <c r="C324" s="224">
        <v>1</v>
      </c>
      <c r="D324" s="224" t="s">
        <v>374</v>
      </c>
      <c r="E324" s="288">
        <v>6300</v>
      </c>
      <c r="F324" s="288">
        <v>6300</v>
      </c>
      <c r="G324" s="179" t="s">
        <v>130</v>
      </c>
      <c r="H324" s="179" t="s">
        <v>425</v>
      </c>
      <c r="I324" s="181"/>
    </row>
    <row r="325" spans="1:9" ht="15.75">
      <c r="A325" s="181"/>
      <c r="B325" s="268"/>
      <c r="C325" s="224">
        <v>1</v>
      </c>
      <c r="D325" s="224" t="s">
        <v>703</v>
      </c>
      <c r="E325" s="288">
        <v>6300</v>
      </c>
      <c r="F325" s="288">
        <v>6300</v>
      </c>
      <c r="G325" s="179" t="s">
        <v>130</v>
      </c>
      <c r="H325" s="179" t="s">
        <v>427</v>
      </c>
      <c r="I325" s="181"/>
    </row>
    <row r="326" spans="1:9" ht="15.75">
      <c r="A326" s="181"/>
      <c r="B326" s="251"/>
      <c r="C326" s="224">
        <v>1</v>
      </c>
      <c r="D326" s="224" t="s">
        <v>375</v>
      </c>
      <c r="E326" s="288">
        <v>9000</v>
      </c>
      <c r="F326" s="288">
        <v>9000</v>
      </c>
      <c r="G326" s="179" t="s">
        <v>130</v>
      </c>
      <c r="H326" s="179" t="s">
        <v>426</v>
      </c>
      <c r="I326" s="181"/>
    </row>
    <row r="327" spans="1:9" ht="15.75">
      <c r="A327" s="181"/>
      <c r="B327" s="251"/>
      <c r="C327" s="224">
        <v>1</v>
      </c>
      <c r="D327" s="224" t="s">
        <v>376</v>
      </c>
      <c r="E327" s="288">
        <v>9000</v>
      </c>
      <c r="F327" s="288">
        <v>9000</v>
      </c>
      <c r="G327" s="179" t="s">
        <v>130</v>
      </c>
      <c r="H327" s="179" t="s">
        <v>424</v>
      </c>
      <c r="I327" s="181"/>
    </row>
    <row r="328" spans="1:9" ht="15.75">
      <c r="A328" s="181">
        <v>2</v>
      </c>
      <c r="B328" s="251" t="s">
        <v>704</v>
      </c>
      <c r="C328" s="181">
        <v>1</v>
      </c>
      <c r="D328" s="181" t="s">
        <v>705</v>
      </c>
      <c r="E328" s="249">
        <v>32000</v>
      </c>
      <c r="F328" s="249">
        <v>32000</v>
      </c>
      <c r="G328" s="179" t="s">
        <v>130</v>
      </c>
      <c r="H328" s="179" t="s">
        <v>427</v>
      </c>
      <c r="I328" s="181"/>
    </row>
    <row r="329" spans="1:9" ht="15.75">
      <c r="A329" s="181">
        <v>4</v>
      </c>
      <c r="B329" s="251" t="s">
        <v>377</v>
      </c>
      <c r="C329" s="181">
        <v>1</v>
      </c>
      <c r="D329" s="181" t="s">
        <v>378</v>
      </c>
      <c r="E329" s="182">
        <v>5490</v>
      </c>
      <c r="F329" s="303">
        <v>5490</v>
      </c>
      <c r="G329" s="179" t="s">
        <v>130</v>
      </c>
      <c r="H329" s="179" t="s">
        <v>706</v>
      </c>
      <c r="I329" s="181"/>
    </row>
    <row r="330" spans="1:9" ht="15.75">
      <c r="A330" s="181">
        <v>5</v>
      </c>
      <c r="B330" s="251" t="s">
        <v>379</v>
      </c>
      <c r="C330" s="181">
        <v>1</v>
      </c>
      <c r="D330" s="181" t="s">
        <v>380</v>
      </c>
      <c r="E330" s="182">
        <v>39000</v>
      </c>
      <c r="F330" s="182">
        <v>39000</v>
      </c>
      <c r="G330" s="179" t="s">
        <v>130</v>
      </c>
      <c r="H330" s="179" t="s">
        <v>425</v>
      </c>
      <c r="I330" s="181" t="s">
        <v>464</v>
      </c>
    </row>
    <row r="331" spans="1:9" ht="15.75">
      <c r="A331" s="224">
        <v>6</v>
      </c>
      <c r="B331" s="272" t="s">
        <v>405</v>
      </c>
      <c r="C331" s="224">
        <v>1</v>
      </c>
      <c r="D331" s="224" t="s">
        <v>435</v>
      </c>
      <c r="E331" s="297">
        <v>25000</v>
      </c>
      <c r="F331" s="298">
        <v>25000</v>
      </c>
      <c r="G331" s="258" t="s">
        <v>130</v>
      </c>
      <c r="H331" s="179" t="s">
        <v>425</v>
      </c>
      <c r="I331" s="224" t="s">
        <v>465</v>
      </c>
    </row>
    <row r="332" spans="1:9" ht="16.5" thickBot="1">
      <c r="A332" s="181"/>
      <c r="B332" s="251"/>
      <c r="C332" s="181"/>
      <c r="D332" s="181"/>
      <c r="E332" s="284" t="s">
        <v>15</v>
      </c>
      <c r="F332" s="186">
        <f>SUM(F324:F331)</f>
        <v>132090</v>
      </c>
      <c r="G332" s="179"/>
      <c r="H332" s="179"/>
      <c r="I332" s="181"/>
    </row>
    <row r="333" spans="1:9" ht="16.5" thickTop="1">
      <c r="A333" s="181"/>
      <c r="B333" s="251"/>
      <c r="C333" s="181"/>
      <c r="D333" s="181"/>
      <c r="E333" s="284"/>
      <c r="F333" s="304"/>
      <c r="G333" s="179"/>
      <c r="H333" s="179"/>
      <c r="I333" s="181"/>
    </row>
    <row r="334" spans="1:9" ht="15.75">
      <c r="A334" s="181"/>
      <c r="B334" s="271" t="s">
        <v>381</v>
      </c>
      <c r="C334" s="181"/>
      <c r="D334" s="181"/>
      <c r="E334" s="182"/>
      <c r="F334" s="182"/>
      <c r="G334" s="179"/>
      <c r="H334" s="179"/>
      <c r="I334" s="181"/>
    </row>
    <row r="335" spans="1:9" ht="15.75">
      <c r="A335" s="181">
        <v>1</v>
      </c>
      <c r="B335" s="251" t="s">
        <v>382</v>
      </c>
      <c r="C335" s="181">
        <v>1</v>
      </c>
      <c r="D335" s="181" t="s">
        <v>383</v>
      </c>
      <c r="E335" s="249">
        <v>13500</v>
      </c>
      <c r="F335" s="249">
        <v>13500</v>
      </c>
      <c r="G335" s="179" t="s">
        <v>130</v>
      </c>
      <c r="H335" s="181" t="s">
        <v>470</v>
      </c>
      <c r="I335" s="181"/>
    </row>
    <row r="336" spans="1:9" ht="15.75">
      <c r="A336" s="181">
        <v>2</v>
      </c>
      <c r="B336" s="268" t="s">
        <v>384</v>
      </c>
      <c r="C336" s="181">
        <v>1</v>
      </c>
      <c r="D336" s="181" t="s">
        <v>385</v>
      </c>
      <c r="E336" s="179">
        <v>15000</v>
      </c>
      <c r="F336" s="256">
        <v>15000</v>
      </c>
      <c r="G336" s="179" t="s">
        <v>130</v>
      </c>
      <c r="H336" s="179" t="s">
        <v>471</v>
      </c>
      <c r="I336" s="181"/>
    </row>
    <row r="337" spans="1:9" ht="15.75">
      <c r="A337" s="181"/>
      <c r="B337" s="268"/>
      <c r="C337" s="181">
        <v>1</v>
      </c>
      <c r="D337" s="181" t="s">
        <v>386</v>
      </c>
      <c r="E337" s="179">
        <v>15000</v>
      </c>
      <c r="F337" s="256">
        <v>15000</v>
      </c>
      <c r="G337" s="179" t="s">
        <v>130</v>
      </c>
      <c r="H337" s="179" t="s">
        <v>472</v>
      </c>
      <c r="I337" s="181"/>
    </row>
    <row r="338" spans="1:9" ht="15.75">
      <c r="A338" s="181"/>
      <c r="B338" s="181"/>
      <c r="C338" s="181">
        <v>1</v>
      </c>
      <c r="D338" s="181" t="s">
        <v>387</v>
      </c>
      <c r="E338" s="179">
        <v>15000</v>
      </c>
      <c r="F338" s="256">
        <v>15000</v>
      </c>
      <c r="G338" s="179" t="s">
        <v>130</v>
      </c>
      <c r="H338" s="179" t="s">
        <v>473</v>
      </c>
      <c r="I338" s="181"/>
    </row>
    <row r="339" spans="1:9" ht="15.75">
      <c r="A339" s="181"/>
      <c r="B339" s="181"/>
      <c r="C339" s="181">
        <v>1</v>
      </c>
      <c r="D339" s="181" t="s">
        <v>388</v>
      </c>
      <c r="E339" s="179">
        <v>15000</v>
      </c>
      <c r="F339" s="256">
        <v>15000</v>
      </c>
      <c r="G339" s="179" t="s">
        <v>130</v>
      </c>
      <c r="H339" s="179" t="s">
        <v>474</v>
      </c>
      <c r="I339" s="181"/>
    </row>
    <row r="340" spans="1:9" ht="15.75">
      <c r="A340" s="181"/>
      <c r="B340" s="181"/>
      <c r="C340" s="181">
        <v>1</v>
      </c>
      <c r="D340" s="181" t="s">
        <v>389</v>
      </c>
      <c r="E340" s="179">
        <v>15000</v>
      </c>
      <c r="F340" s="256">
        <v>15000</v>
      </c>
      <c r="G340" s="179" t="s">
        <v>130</v>
      </c>
      <c r="H340" s="179" t="s">
        <v>475</v>
      </c>
      <c r="I340" s="181"/>
    </row>
    <row r="341" spans="1:9" ht="15.75">
      <c r="A341" s="181"/>
      <c r="B341" s="181"/>
      <c r="C341" s="181">
        <v>1</v>
      </c>
      <c r="D341" s="181" t="s">
        <v>390</v>
      </c>
      <c r="E341" s="179">
        <v>15000</v>
      </c>
      <c r="F341" s="256">
        <v>15000</v>
      </c>
      <c r="G341" s="179" t="s">
        <v>130</v>
      </c>
      <c r="H341" s="179" t="s">
        <v>476</v>
      </c>
      <c r="I341" s="181"/>
    </row>
    <row r="342" spans="1:9" ht="15.75">
      <c r="A342" s="181"/>
      <c r="B342" s="181"/>
      <c r="C342" s="181"/>
      <c r="D342" s="181"/>
      <c r="E342" s="284" t="s">
        <v>15</v>
      </c>
      <c r="F342" s="276">
        <f>SUM(F335:F341)</f>
        <v>103500</v>
      </c>
      <c r="G342" s="179"/>
      <c r="H342" s="179"/>
      <c r="I342" s="181"/>
    </row>
    <row r="343" spans="1:9" ht="15.75">
      <c r="A343" s="181"/>
      <c r="B343" s="181"/>
      <c r="C343" s="181"/>
      <c r="D343" s="181"/>
      <c r="E343" s="305"/>
      <c r="F343" s="284"/>
      <c r="G343" s="250"/>
      <c r="H343" s="179"/>
      <c r="I343" s="181"/>
    </row>
    <row r="344" spans="1:9" ht="15.75">
      <c r="A344" s="181"/>
      <c r="B344" s="271" t="s">
        <v>391</v>
      </c>
      <c r="C344" s="181"/>
      <c r="D344" s="181"/>
      <c r="E344" s="182"/>
      <c r="F344" s="278"/>
      <c r="G344" s="182"/>
      <c r="H344" s="182"/>
      <c r="I344" s="181"/>
    </row>
    <row r="345" spans="1:9" ht="15.75">
      <c r="A345" s="181">
        <v>1</v>
      </c>
      <c r="B345" s="251" t="s">
        <v>392</v>
      </c>
      <c r="C345" s="181">
        <v>1</v>
      </c>
      <c r="D345" s="181" t="s">
        <v>393</v>
      </c>
      <c r="E345" s="249">
        <v>24800</v>
      </c>
      <c r="F345" s="249">
        <v>24800</v>
      </c>
      <c r="G345" s="179" t="s">
        <v>130</v>
      </c>
      <c r="H345" s="187" t="s">
        <v>491</v>
      </c>
      <c r="I345" s="181"/>
    </row>
    <row r="346" spans="1:9" ht="15.75">
      <c r="A346" s="181"/>
      <c r="B346" s="251"/>
      <c r="C346" s="181">
        <v>1</v>
      </c>
      <c r="D346" s="181" t="s">
        <v>394</v>
      </c>
      <c r="E346" s="249">
        <v>94530</v>
      </c>
      <c r="F346" s="249">
        <v>94530</v>
      </c>
      <c r="G346" s="179" t="s">
        <v>130</v>
      </c>
      <c r="H346" s="187" t="s">
        <v>491</v>
      </c>
      <c r="I346" s="181"/>
    </row>
    <row r="347" spans="1:9" ht="15.75">
      <c r="A347" s="181">
        <v>2</v>
      </c>
      <c r="B347" s="268" t="s">
        <v>707</v>
      </c>
      <c r="C347" s="181">
        <v>1</v>
      </c>
      <c r="D347" s="181" t="s">
        <v>708</v>
      </c>
      <c r="E347" s="249">
        <v>20000</v>
      </c>
      <c r="F347" s="249">
        <v>20000</v>
      </c>
      <c r="G347" s="179" t="s">
        <v>130</v>
      </c>
      <c r="H347" s="179" t="s">
        <v>425</v>
      </c>
      <c r="I347" s="181"/>
    </row>
    <row r="348" spans="1:9" ht="15.75">
      <c r="A348" s="181">
        <v>3</v>
      </c>
      <c r="B348" s="251" t="s">
        <v>395</v>
      </c>
      <c r="C348" s="181">
        <v>7</v>
      </c>
      <c r="D348" s="181" t="s">
        <v>396</v>
      </c>
      <c r="E348" s="182">
        <v>11900</v>
      </c>
      <c r="F348" s="182">
        <f>E348*C348</f>
        <v>83300</v>
      </c>
      <c r="G348" s="179" t="s">
        <v>130</v>
      </c>
      <c r="H348" s="179" t="s">
        <v>425</v>
      </c>
      <c r="I348" s="181"/>
    </row>
    <row r="349" spans="1:9" ht="15.75">
      <c r="A349" s="181">
        <v>6</v>
      </c>
      <c r="B349" s="251" t="s">
        <v>397</v>
      </c>
      <c r="C349" s="181">
        <v>1</v>
      </c>
      <c r="D349" s="181" t="s">
        <v>398</v>
      </c>
      <c r="E349" s="249">
        <v>98000</v>
      </c>
      <c r="F349" s="303">
        <v>98000</v>
      </c>
      <c r="G349" s="179" t="s">
        <v>69</v>
      </c>
      <c r="H349" s="179" t="s">
        <v>492</v>
      </c>
      <c r="I349" s="181"/>
    </row>
    <row r="350" spans="1:9" ht="15.75">
      <c r="A350" s="181"/>
      <c r="B350" s="268"/>
      <c r="C350" s="181"/>
      <c r="D350" s="181"/>
      <c r="E350" s="284" t="s">
        <v>15</v>
      </c>
      <c r="F350" s="306">
        <f>SUM(F345:F349)</f>
        <v>320630</v>
      </c>
      <c r="G350" s="179"/>
      <c r="H350" s="179"/>
      <c r="I350" s="181"/>
    </row>
    <row r="351" spans="1:9" ht="15.75">
      <c r="A351" s="181"/>
      <c r="B351" s="268"/>
      <c r="C351" s="181"/>
      <c r="D351" s="181"/>
      <c r="E351" s="284"/>
      <c r="F351" s="304"/>
      <c r="G351" s="179"/>
      <c r="H351" s="179"/>
      <c r="I351" s="181"/>
    </row>
    <row r="352" spans="1:9" ht="15.75">
      <c r="A352" s="294"/>
      <c r="B352" s="271" t="s">
        <v>399</v>
      </c>
      <c r="C352" s="294"/>
      <c r="D352" s="294"/>
      <c r="E352" s="249"/>
      <c r="F352" s="247"/>
      <c r="G352" s="249"/>
      <c r="H352" s="249"/>
      <c r="I352" s="274"/>
    </row>
    <row r="353" spans="1:9" ht="15.75">
      <c r="A353" s="181">
        <v>1</v>
      </c>
      <c r="B353" s="251" t="s">
        <v>400</v>
      </c>
      <c r="C353" s="181">
        <v>1</v>
      </c>
      <c r="D353" s="181" t="s">
        <v>401</v>
      </c>
      <c r="E353" s="249">
        <v>24000</v>
      </c>
      <c r="F353" s="249">
        <v>24000</v>
      </c>
      <c r="G353" s="179" t="s">
        <v>130</v>
      </c>
      <c r="H353" s="179" t="s">
        <v>477</v>
      </c>
      <c r="I353" s="181"/>
    </row>
    <row r="354" spans="1:9" ht="15.75">
      <c r="A354" s="181"/>
      <c r="B354" s="251"/>
      <c r="C354" s="181">
        <v>1</v>
      </c>
      <c r="D354" s="181" t="s">
        <v>402</v>
      </c>
      <c r="E354" s="249">
        <v>24000</v>
      </c>
      <c r="F354" s="249">
        <v>24000</v>
      </c>
      <c r="G354" s="179" t="s">
        <v>130</v>
      </c>
      <c r="H354" s="179" t="s">
        <v>477</v>
      </c>
      <c r="I354" s="181"/>
    </row>
    <row r="355" spans="1:9" ht="15.75">
      <c r="A355" s="181"/>
      <c r="B355" s="251"/>
      <c r="C355" s="224">
        <v>1</v>
      </c>
      <c r="D355" s="224" t="s">
        <v>403</v>
      </c>
      <c r="E355" s="288">
        <v>25900</v>
      </c>
      <c r="F355" s="288">
        <v>25900</v>
      </c>
      <c r="G355" s="179" t="s">
        <v>130</v>
      </c>
      <c r="H355" s="179" t="s">
        <v>477</v>
      </c>
      <c r="I355" s="181"/>
    </row>
    <row r="356" spans="1:9" ht="15.75">
      <c r="A356" s="181"/>
      <c r="B356" s="251"/>
      <c r="C356" s="224">
        <v>1</v>
      </c>
      <c r="D356" s="224" t="s">
        <v>404</v>
      </c>
      <c r="E356" s="288">
        <v>25900</v>
      </c>
      <c r="F356" s="288">
        <v>25900</v>
      </c>
      <c r="G356" s="179" t="s">
        <v>130</v>
      </c>
      <c r="H356" s="179" t="s">
        <v>477</v>
      </c>
      <c r="I356" s="181"/>
    </row>
    <row r="357" spans="1:9" ht="15.75">
      <c r="A357" s="277"/>
      <c r="B357" s="263"/>
      <c r="C357" s="289">
        <v>1</v>
      </c>
      <c r="D357" s="289" t="s">
        <v>721</v>
      </c>
      <c r="E357" s="290">
        <v>22000</v>
      </c>
      <c r="F357" s="290">
        <v>22000</v>
      </c>
      <c r="G357" s="253" t="s">
        <v>130</v>
      </c>
      <c r="H357" s="179" t="s">
        <v>477</v>
      </c>
      <c r="I357" s="285"/>
    </row>
    <row r="358" spans="1:9" ht="15.75">
      <c r="A358" s="277"/>
      <c r="B358" s="263"/>
      <c r="C358" s="289">
        <v>1</v>
      </c>
      <c r="D358" s="289" t="s">
        <v>722</v>
      </c>
      <c r="E358" s="290">
        <v>22000</v>
      </c>
      <c r="F358" s="290">
        <v>22000</v>
      </c>
      <c r="G358" s="253" t="s">
        <v>130</v>
      </c>
      <c r="H358" s="179" t="s">
        <v>477</v>
      </c>
      <c r="I358" s="285"/>
    </row>
    <row r="359" spans="1:9" ht="15.75">
      <c r="A359" s="277">
        <v>2</v>
      </c>
      <c r="B359" s="273" t="s">
        <v>173</v>
      </c>
      <c r="C359" s="277">
        <v>1</v>
      </c>
      <c r="D359" s="277" t="s">
        <v>174</v>
      </c>
      <c r="E359" s="253">
        <v>15000</v>
      </c>
      <c r="F359" s="253">
        <v>15000</v>
      </c>
      <c r="G359" s="253" t="s">
        <v>130</v>
      </c>
      <c r="H359" s="179" t="s">
        <v>493</v>
      </c>
      <c r="I359" s="285" t="s">
        <v>464</v>
      </c>
    </row>
    <row r="360" spans="1:9" ht="15.75">
      <c r="A360" s="277">
        <v>3</v>
      </c>
      <c r="B360" s="273" t="s">
        <v>173</v>
      </c>
      <c r="C360" s="277">
        <v>1</v>
      </c>
      <c r="D360" s="277" t="s">
        <v>175</v>
      </c>
      <c r="E360" s="253">
        <v>62000</v>
      </c>
      <c r="F360" s="253">
        <v>62000</v>
      </c>
      <c r="G360" s="253" t="s">
        <v>130</v>
      </c>
      <c r="H360" s="253" t="s">
        <v>494</v>
      </c>
      <c r="I360" s="181" t="s">
        <v>464</v>
      </c>
    </row>
    <row r="361" spans="1:9" ht="16.5" thickBot="1">
      <c r="A361" s="294"/>
      <c r="B361" s="274"/>
      <c r="C361" s="294"/>
      <c r="D361" s="294"/>
      <c r="E361" s="284" t="s">
        <v>15</v>
      </c>
      <c r="F361" s="180">
        <f>SUM(F353:F360)</f>
        <v>220800</v>
      </c>
      <c r="G361" s="249"/>
      <c r="H361" s="249"/>
      <c r="I361" s="274"/>
    </row>
    <row r="362" spans="1:9" ht="16.5" thickTop="1">
      <c r="A362" s="307"/>
      <c r="B362" s="275"/>
      <c r="C362" s="307"/>
      <c r="D362" s="307"/>
      <c r="E362" s="259"/>
      <c r="F362" s="259"/>
      <c r="G362" s="259"/>
      <c r="H362" s="259"/>
      <c r="I362" s="275"/>
    </row>
    <row r="363" spans="1:9" ht="16.5" thickBot="1">
      <c r="A363" s="307"/>
      <c r="B363" s="275"/>
      <c r="C363" s="307"/>
      <c r="D363" s="307"/>
      <c r="E363" s="259"/>
      <c r="F363" s="308">
        <f>F361+F350+F342+F332+F319+F310+F293+F287+F81+F55+F46+F40+F10</f>
        <v>23313506</v>
      </c>
      <c r="G363" s="259"/>
      <c r="H363" s="259"/>
      <c r="I363" s="275"/>
    </row>
    <row r="364" spans="1:9" ht="15.75" thickTop="1"/>
  </sheetData>
  <mergeCells count="2">
    <mergeCell ref="A1:I1"/>
    <mergeCell ref="H2:I2"/>
  </mergeCells>
  <pageMargins left="0.25" right="0.24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15"/>
  <sheetViews>
    <sheetView workbookViewId="0">
      <selection activeCell="C12" sqref="C12"/>
    </sheetView>
  </sheetViews>
  <sheetFormatPr defaultRowHeight="20.25"/>
  <cols>
    <col min="1" max="1" width="3.375" style="71" customWidth="1"/>
    <col min="2" max="2" width="34.125" style="71" bestFit="1" customWidth="1"/>
    <col min="3" max="3" width="33.375" style="71" bestFit="1" customWidth="1"/>
    <col min="4" max="4" width="16.875" style="71" customWidth="1"/>
    <col min="5" max="16384" width="9" style="71"/>
  </cols>
  <sheetData>
    <row r="1" spans="1:9">
      <c r="D1" s="79" t="s">
        <v>416</v>
      </c>
    </row>
    <row r="2" spans="1:9">
      <c r="A2" s="343"/>
      <c r="B2" s="343"/>
      <c r="C2" s="343"/>
      <c r="D2" s="343"/>
      <c r="E2" s="343"/>
      <c r="F2" s="343"/>
      <c r="G2" s="75"/>
      <c r="H2" s="2"/>
      <c r="I2" s="2"/>
    </row>
    <row r="3" spans="1:9">
      <c r="A3" s="330" t="s">
        <v>61</v>
      </c>
      <c r="B3" s="330"/>
      <c r="C3" s="330"/>
      <c r="D3" s="330"/>
      <c r="E3" s="330"/>
      <c r="F3" s="148"/>
      <c r="G3" s="76"/>
      <c r="H3" s="6"/>
      <c r="I3" s="7"/>
    </row>
    <row r="4" spans="1:9">
      <c r="A4" s="27" t="s">
        <v>417</v>
      </c>
      <c r="B4" s="2"/>
      <c r="C4" s="2"/>
      <c r="D4" s="2"/>
    </row>
    <row r="5" spans="1:9">
      <c r="A5" s="2" t="s">
        <v>3</v>
      </c>
      <c r="B5" s="2"/>
      <c r="C5" s="2"/>
      <c r="D5" s="114">
        <v>0</v>
      </c>
    </row>
    <row r="6" spans="1:9">
      <c r="A6" s="2" t="s">
        <v>406</v>
      </c>
      <c r="B6" s="2"/>
      <c r="C6" s="2"/>
      <c r="D6" s="2"/>
    </row>
    <row r="7" spans="1:9">
      <c r="A7" s="2"/>
      <c r="B7" s="2" t="s">
        <v>407</v>
      </c>
      <c r="C7" s="2" t="s">
        <v>408</v>
      </c>
      <c r="D7" s="114">
        <v>10016466.949999999</v>
      </c>
    </row>
    <row r="8" spans="1:9">
      <c r="A8" s="2" t="s">
        <v>4</v>
      </c>
      <c r="B8" s="2" t="s">
        <v>407</v>
      </c>
      <c r="C8" s="2" t="s">
        <v>409</v>
      </c>
      <c r="D8" s="114">
        <v>56011.67</v>
      </c>
    </row>
    <row r="9" spans="1:9">
      <c r="A9" s="2" t="s">
        <v>4</v>
      </c>
      <c r="B9" s="2" t="s">
        <v>410</v>
      </c>
      <c r="C9" s="2" t="s">
        <v>411</v>
      </c>
      <c r="D9" s="115">
        <v>3425624.78</v>
      </c>
    </row>
    <row r="10" spans="1:9">
      <c r="A10" s="2"/>
      <c r="B10" s="2" t="s">
        <v>410</v>
      </c>
      <c r="C10" s="2" t="s">
        <v>412</v>
      </c>
      <c r="D10" s="115">
        <v>3181756.34</v>
      </c>
    </row>
    <row r="11" spans="1:9">
      <c r="A11" s="2"/>
      <c r="B11" s="2" t="s">
        <v>410</v>
      </c>
      <c r="C11" s="2" t="s">
        <v>413</v>
      </c>
      <c r="D11" s="115">
        <v>0</v>
      </c>
    </row>
    <row r="12" spans="1:9">
      <c r="A12" s="2"/>
      <c r="B12" s="2" t="s">
        <v>414</v>
      </c>
      <c r="C12" s="2" t="s">
        <v>415</v>
      </c>
      <c r="D12" s="115">
        <v>4256499.12</v>
      </c>
    </row>
    <row r="14" spans="1:9" ht="21" thickBot="1">
      <c r="B14" s="3" t="s">
        <v>15</v>
      </c>
      <c r="D14" s="149">
        <f>SUM(D7:D13)</f>
        <v>20936358.859999999</v>
      </c>
    </row>
    <row r="15" spans="1:9" ht="21" thickTop="1"/>
  </sheetData>
  <mergeCells count="2">
    <mergeCell ref="A2:F2"/>
    <mergeCell ref="A3:E3"/>
  </mergeCells>
  <pageMargins left="0.7" right="0.19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U27"/>
  <sheetViews>
    <sheetView workbookViewId="0">
      <selection activeCell="D17" sqref="D17"/>
    </sheetView>
  </sheetViews>
  <sheetFormatPr defaultRowHeight="20.25"/>
  <cols>
    <col min="1" max="1" width="3.625" style="71" customWidth="1"/>
    <col min="2" max="2" width="35" style="71" bestFit="1" customWidth="1"/>
    <col min="3" max="3" width="14.625" style="71" customWidth="1"/>
    <col min="4" max="4" width="15.125" style="71" bestFit="1" customWidth="1"/>
    <col min="5" max="5" width="14" style="71" customWidth="1"/>
    <col min="6" max="6" width="13.5" style="71" customWidth="1"/>
    <col min="7" max="16384" width="9" style="71"/>
  </cols>
  <sheetData>
    <row r="1" spans="1:21">
      <c r="E1" s="79" t="s">
        <v>54</v>
      </c>
    </row>
    <row r="2" spans="1:21">
      <c r="A2" s="343"/>
      <c r="B2" s="343"/>
      <c r="C2" s="343"/>
      <c r="D2" s="343"/>
      <c r="E2" s="343"/>
      <c r="F2" s="343"/>
      <c r="G2" s="75"/>
      <c r="H2" s="2"/>
      <c r="I2" s="2"/>
    </row>
    <row r="3" spans="1:21">
      <c r="A3" s="330" t="s">
        <v>61</v>
      </c>
      <c r="B3" s="330"/>
      <c r="C3" s="330"/>
      <c r="D3" s="330"/>
      <c r="E3" s="330"/>
      <c r="F3" s="148"/>
      <c r="G3" s="76"/>
      <c r="H3" s="6"/>
      <c r="I3" s="7"/>
    </row>
    <row r="4" spans="1:21">
      <c r="A4" s="343"/>
      <c r="B4" s="343"/>
      <c r="C4" s="343"/>
      <c r="D4" s="343"/>
      <c r="E4" s="343"/>
      <c r="F4" s="343"/>
      <c r="G4" s="75"/>
      <c r="H4" s="5"/>
      <c r="I4" s="7"/>
    </row>
    <row r="5" spans="1:21" ht="23.25" customHeight="1">
      <c r="A5" s="111" t="s">
        <v>423</v>
      </c>
      <c r="B5" s="77"/>
      <c r="C5" s="77"/>
      <c r="D5" s="77"/>
      <c r="E5" s="77"/>
      <c r="F5" s="77"/>
      <c r="G5" s="75"/>
      <c r="H5" s="5"/>
      <c r="I5" s="6"/>
    </row>
    <row r="6" spans="1:21" ht="7.5" customHeight="1">
      <c r="A6" s="77"/>
      <c r="B6" s="77"/>
      <c r="C6" s="77"/>
      <c r="D6" s="77"/>
      <c r="E6" s="77"/>
      <c r="F6" s="77"/>
      <c r="G6" s="75"/>
      <c r="H6" s="5"/>
      <c r="I6" s="6"/>
    </row>
    <row r="7" spans="1:21">
      <c r="A7" s="104"/>
      <c r="B7" s="2" t="s">
        <v>418</v>
      </c>
      <c r="C7" s="2"/>
      <c r="D7" s="150">
        <v>3465.06</v>
      </c>
      <c r="E7" s="106"/>
      <c r="F7" s="67"/>
      <c r="I7" s="5"/>
      <c r="O7" s="5"/>
      <c r="P7" s="5"/>
      <c r="Q7" s="8"/>
      <c r="R7" s="8"/>
      <c r="S7" s="8"/>
      <c r="T7" s="5"/>
      <c r="U7" s="5"/>
    </row>
    <row r="8" spans="1:21">
      <c r="A8" s="104"/>
      <c r="B8" s="2" t="s">
        <v>420</v>
      </c>
      <c r="C8" s="2"/>
      <c r="D8" s="152">
        <v>90336.67</v>
      </c>
      <c r="E8" s="106"/>
      <c r="F8" s="67"/>
      <c r="I8" s="5"/>
      <c r="O8" s="333" t="s">
        <v>16</v>
      </c>
      <c r="P8" s="334"/>
      <c r="Q8" s="333" t="s">
        <v>17</v>
      </c>
      <c r="R8" s="334"/>
      <c r="S8" s="9" t="s">
        <v>18</v>
      </c>
      <c r="T8" s="4" t="s">
        <v>19</v>
      </c>
      <c r="U8" s="10"/>
    </row>
    <row r="9" spans="1:21">
      <c r="A9" s="104"/>
      <c r="B9" s="2" t="s">
        <v>421</v>
      </c>
      <c r="C9" s="2"/>
      <c r="D9" s="151">
        <v>57953.2</v>
      </c>
      <c r="E9" s="106"/>
      <c r="F9" s="67"/>
      <c r="H9" s="78"/>
      <c r="I9" s="5"/>
      <c r="O9" s="346">
        <v>1</v>
      </c>
      <c r="P9" s="347"/>
      <c r="Q9" s="11" t="s">
        <v>20</v>
      </c>
      <c r="R9" s="12"/>
      <c r="S9" s="72">
        <f>SUM([1]งบทดลองหลังปิด!F22)</f>
        <v>9198.75</v>
      </c>
      <c r="T9" s="13"/>
      <c r="U9" s="14"/>
    </row>
    <row r="10" spans="1:21">
      <c r="A10" s="104"/>
      <c r="B10" s="71" t="s">
        <v>611</v>
      </c>
      <c r="D10" s="213">
        <v>154840</v>
      </c>
      <c r="E10" s="106"/>
      <c r="F10" s="67"/>
      <c r="H10" s="78"/>
      <c r="I10" s="26"/>
      <c r="O10" s="348">
        <v>2</v>
      </c>
      <c r="P10" s="349"/>
      <c r="Q10" s="16" t="s">
        <v>21</v>
      </c>
      <c r="R10" s="17"/>
      <c r="S10" s="72">
        <f>SUM([1]งบทดลองหลังปิด!F23)</f>
        <v>18404.8</v>
      </c>
      <c r="T10" s="18"/>
      <c r="U10" s="19"/>
    </row>
    <row r="11" spans="1:21">
      <c r="A11" s="104"/>
      <c r="B11" s="2" t="s">
        <v>610</v>
      </c>
      <c r="C11" s="2"/>
      <c r="D11" s="151">
        <v>869434</v>
      </c>
      <c r="E11" s="106"/>
      <c r="F11" s="67"/>
      <c r="H11" s="78"/>
      <c r="I11" s="26"/>
      <c r="O11" s="112"/>
      <c r="P11" s="15"/>
      <c r="Q11" s="25"/>
      <c r="R11" s="17"/>
      <c r="S11" s="72"/>
      <c r="T11" s="18"/>
      <c r="U11" s="19"/>
    </row>
    <row r="12" spans="1:21" ht="21" thickBot="1">
      <c r="A12" s="104"/>
      <c r="B12" s="108" t="s">
        <v>15</v>
      </c>
      <c r="C12" s="36"/>
      <c r="D12" s="109">
        <f>SUM(D7:D11)</f>
        <v>1176028.93</v>
      </c>
      <c r="E12" s="106"/>
      <c r="F12" s="67"/>
      <c r="I12" s="26"/>
      <c r="O12" s="20">
        <v>5</v>
      </c>
      <c r="P12" s="23"/>
      <c r="Q12" s="16" t="s">
        <v>24</v>
      </c>
      <c r="R12" s="23"/>
      <c r="S12" s="72">
        <f>SUM([1]งบทดลองหลังปิด!F27)</f>
        <v>1100</v>
      </c>
      <c r="T12" s="24"/>
      <c r="U12" s="28"/>
    </row>
    <row r="13" spans="1:21" ht="21" thickTop="1"/>
    <row r="14" spans="1:21">
      <c r="A14" s="111"/>
      <c r="B14" s="2"/>
      <c r="C14" s="2"/>
      <c r="D14" s="151"/>
      <c r="E14" s="77"/>
      <c r="F14" s="77"/>
      <c r="G14" s="75"/>
      <c r="H14" s="5"/>
      <c r="I14" s="6"/>
    </row>
    <row r="15" spans="1:21" ht="7.5" customHeight="1">
      <c r="A15" s="77"/>
      <c r="B15" s="77"/>
      <c r="C15" s="77"/>
      <c r="D15" s="77"/>
      <c r="E15" s="77"/>
      <c r="F15" s="77"/>
      <c r="G15" s="75"/>
      <c r="H15" s="5"/>
      <c r="I15" s="6"/>
    </row>
    <row r="16" spans="1:21">
      <c r="A16" s="104"/>
      <c r="B16" s="107"/>
      <c r="C16" s="36"/>
      <c r="D16" s="110"/>
      <c r="E16" s="106"/>
      <c r="F16" s="67"/>
      <c r="I16" s="26"/>
      <c r="O16" s="20">
        <v>5</v>
      </c>
      <c r="P16" s="23"/>
      <c r="Q16" s="16" t="s">
        <v>24</v>
      </c>
      <c r="R16" s="23"/>
      <c r="S16" s="72">
        <f>SUM([1]งบทดลองหลังปิด!F37)</f>
        <v>0</v>
      </c>
      <c r="T16" s="24"/>
      <c r="U16" s="28"/>
    </row>
    <row r="17" spans="1:21">
      <c r="A17" s="104"/>
      <c r="B17" s="107"/>
      <c r="C17" s="36"/>
      <c r="D17" s="106"/>
      <c r="E17" s="106"/>
      <c r="F17" s="67"/>
      <c r="I17" s="5"/>
      <c r="O17" s="333" t="s">
        <v>16</v>
      </c>
      <c r="P17" s="334"/>
      <c r="Q17" s="333" t="s">
        <v>17</v>
      </c>
      <c r="R17" s="334"/>
      <c r="S17" s="9" t="s">
        <v>18</v>
      </c>
      <c r="T17" s="4" t="s">
        <v>19</v>
      </c>
      <c r="U17" s="10"/>
    </row>
    <row r="18" spans="1:21">
      <c r="A18" s="104"/>
      <c r="B18" s="107"/>
      <c r="C18" s="36"/>
      <c r="D18" s="106"/>
      <c r="E18" s="106"/>
      <c r="F18" s="67"/>
      <c r="H18" s="78"/>
      <c r="I18" s="5"/>
      <c r="O18" s="346">
        <v>1</v>
      </c>
      <c r="P18" s="347"/>
      <c r="Q18" s="11" t="s">
        <v>20</v>
      </c>
      <c r="R18" s="12"/>
      <c r="S18" s="72">
        <f>SUM([1]งบทดลองหลังปิด!F38)</f>
        <v>0</v>
      </c>
      <c r="T18" s="13"/>
      <c r="U18" s="14"/>
    </row>
    <row r="19" spans="1:21">
      <c r="A19" s="104"/>
      <c r="B19" s="105"/>
      <c r="C19" s="36"/>
      <c r="D19" s="106"/>
      <c r="E19" s="106"/>
      <c r="F19" s="67"/>
      <c r="H19" s="78"/>
      <c r="I19" s="26"/>
      <c r="O19" s="348">
        <v>2</v>
      </c>
      <c r="P19" s="349"/>
      <c r="Q19" s="16" t="s">
        <v>21</v>
      </c>
      <c r="R19" s="17"/>
      <c r="S19" s="72">
        <f>SUM([1]งบทดลองหลังปิด!F39)</f>
        <v>0</v>
      </c>
      <c r="T19" s="18"/>
      <c r="U19" s="19"/>
    </row>
    <row r="20" spans="1:21">
      <c r="A20" s="104"/>
      <c r="B20" s="107"/>
      <c r="C20" s="36"/>
      <c r="D20" s="106"/>
      <c r="E20" s="106"/>
      <c r="F20" s="67"/>
      <c r="I20" s="26"/>
      <c r="O20" s="20">
        <v>3</v>
      </c>
      <c r="P20" s="21"/>
      <c r="Q20" s="22" t="s">
        <v>22</v>
      </c>
      <c r="R20" s="23"/>
      <c r="S20" s="72">
        <f>SUM([1]งบทดลองหลังปิด!F40)</f>
        <v>0</v>
      </c>
      <c r="T20" s="24"/>
      <c r="U20" s="19"/>
    </row>
    <row r="21" spans="1:21">
      <c r="A21" s="104"/>
      <c r="B21" s="107"/>
      <c r="C21" s="36"/>
      <c r="D21" s="106"/>
      <c r="E21" s="106"/>
      <c r="F21" s="67"/>
      <c r="I21" s="26"/>
      <c r="O21" s="348">
        <v>4</v>
      </c>
      <c r="P21" s="349"/>
      <c r="Q21" s="25" t="s">
        <v>23</v>
      </c>
      <c r="R21" s="17"/>
      <c r="S21" s="72">
        <f>SUM([1]งบทดลองหลังปิด!F41)</f>
        <v>0</v>
      </c>
      <c r="T21" s="18"/>
      <c r="U21" s="19"/>
    </row>
    <row r="22" spans="1:21">
      <c r="A22" s="104"/>
      <c r="B22" s="107"/>
      <c r="C22" s="36"/>
      <c r="D22" s="106"/>
      <c r="E22" s="106"/>
      <c r="F22" s="67"/>
      <c r="I22" s="26"/>
      <c r="O22" s="20">
        <v>5</v>
      </c>
      <c r="P22" s="23"/>
      <c r="Q22" s="16" t="s">
        <v>24</v>
      </c>
      <c r="R22" s="23"/>
      <c r="S22" s="72">
        <f>SUM([1]งบทดลองหลังปิด!F43)</f>
        <v>0</v>
      </c>
      <c r="T22" s="24"/>
      <c r="U22" s="28"/>
    </row>
    <row r="23" spans="1:21">
      <c r="A23" s="104"/>
      <c r="B23" s="34"/>
      <c r="C23" s="36"/>
      <c r="D23" s="36"/>
      <c r="E23" s="36"/>
      <c r="F23" s="67"/>
      <c r="I23" s="31"/>
      <c r="O23" s="344">
        <v>6</v>
      </c>
      <c r="P23" s="345"/>
      <c r="Q23" s="16" t="s">
        <v>25</v>
      </c>
      <c r="R23" s="12"/>
      <c r="S23" s="73">
        <v>223016</v>
      </c>
      <c r="T23" s="13"/>
      <c r="U23" s="29"/>
    </row>
    <row r="24" spans="1:21" ht="21" thickBot="1">
      <c r="A24" s="104"/>
      <c r="B24" s="34"/>
      <c r="C24" s="36"/>
      <c r="D24" s="36"/>
      <c r="E24" s="36"/>
      <c r="F24" s="36"/>
      <c r="I24" s="29"/>
      <c r="O24" s="350" t="s">
        <v>26</v>
      </c>
      <c r="P24" s="351"/>
      <c r="Q24" s="351"/>
      <c r="R24" s="352"/>
      <c r="S24" s="74">
        <f>SUM(S18:S23)</f>
        <v>223016</v>
      </c>
      <c r="T24" s="30"/>
      <c r="U24" s="29"/>
    </row>
    <row r="25" spans="1:21" ht="21" thickTop="1">
      <c r="A25" s="104"/>
      <c r="B25" s="34"/>
      <c r="C25" s="36"/>
      <c r="D25" s="36"/>
      <c r="E25" s="36"/>
      <c r="F25" s="36"/>
    </row>
    <row r="26" spans="1:21">
      <c r="A26" s="104"/>
      <c r="B26" s="34"/>
      <c r="C26" s="34"/>
      <c r="D26" s="106"/>
      <c r="E26" s="34"/>
      <c r="F26" s="34"/>
    </row>
    <row r="27" spans="1:21">
      <c r="A27" s="78"/>
      <c r="B27" s="78"/>
      <c r="C27" s="78"/>
      <c r="D27" s="78"/>
      <c r="E27" s="78"/>
      <c r="F27" s="78"/>
    </row>
  </sheetData>
  <mergeCells count="14">
    <mergeCell ref="O24:R24"/>
    <mergeCell ref="O18:P18"/>
    <mergeCell ref="O17:P17"/>
    <mergeCell ref="Q17:R17"/>
    <mergeCell ref="O19:P19"/>
    <mergeCell ref="O21:P21"/>
    <mergeCell ref="A2:F2"/>
    <mergeCell ref="A4:F4"/>
    <mergeCell ref="O23:P23"/>
    <mergeCell ref="Q8:R8"/>
    <mergeCell ref="O9:P9"/>
    <mergeCell ref="A3:E3"/>
    <mergeCell ref="O10:P10"/>
    <mergeCell ref="O8:P8"/>
  </mergeCells>
  <pageMargins left="0.99" right="0.15" top="0.48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G1" sqref="G1"/>
    </sheetView>
  </sheetViews>
  <sheetFormatPr defaultRowHeight="20.25"/>
  <cols>
    <col min="1" max="4" width="9" style="71"/>
    <col min="5" max="5" width="16.625" style="71" customWidth="1"/>
    <col min="6" max="16384" width="9" style="71"/>
  </cols>
  <sheetData>
    <row r="1" spans="1:7">
      <c r="G1" s="79" t="s">
        <v>609</v>
      </c>
    </row>
    <row r="3" spans="1:7">
      <c r="A3" s="353" t="s">
        <v>601</v>
      </c>
      <c r="B3" s="353"/>
      <c r="C3" s="353"/>
      <c r="D3" s="353"/>
      <c r="E3" s="353"/>
      <c r="F3" s="353"/>
      <c r="G3" s="353"/>
    </row>
    <row r="4" spans="1:7">
      <c r="A4" s="353" t="s">
        <v>602</v>
      </c>
      <c r="B4" s="353"/>
      <c r="C4" s="353"/>
      <c r="D4" s="353"/>
      <c r="E4" s="353"/>
      <c r="F4" s="353"/>
      <c r="G4" s="353"/>
    </row>
    <row r="5" spans="1:7">
      <c r="A5" s="353" t="s">
        <v>603</v>
      </c>
      <c r="B5" s="353"/>
      <c r="C5" s="353"/>
      <c r="D5" s="353"/>
      <c r="E5" s="353"/>
      <c r="F5" s="353"/>
      <c r="G5" s="353"/>
    </row>
    <row r="6" spans="1:7">
      <c r="A6" s="215"/>
      <c r="B6" s="215"/>
      <c r="C6" s="215"/>
      <c r="D6" s="215"/>
      <c r="E6" s="215"/>
      <c r="F6" s="215"/>
      <c r="G6" s="215"/>
    </row>
    <row r="7" spans="1:7">
      <c r="A7" s="71" t="s">
        <v>604</v>
      </c>
      <c r="E7" s="213">
        <v>147300</v>
      </c>
    </row>
    <row r="8" spans="1:7">
      <c r="A8" s="71" t="s">
        <v>605</v>
      </c>
      <c r="E8" s="213">
        <v>7540</v>
      </c>
    </row>
    <row r="9" spans="1:7" ht="21" thickBot="1">
      <c r="B9" s="215" t="s">
        <v>15</v>
      </c>
      <c r="E9" s="214">
        <f>SUM(E7:E8)</f>
        <v>154840</v>
      </c>
    </row>
    <row r="10" spans="1:7" ht="21" thickTop="1"/>
  </sheetData>
  <mergeCells count="3"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D13" sqref="D13"/>
    </sheetView>
  </sheetViews>
  <sheetFormatPr defaultRowHeight="20.25"/>
  <cols>
    <col min="1" max="4" width="9" style="71"/>
    <col min="5" max="5" width="18.125" style="71" customWidth="1"/>
    <col min="6" max="16384" width="9" style="71"/>
  </cols>
  <sheetData>
    <row r="1" spans="1:7">
      <c r="G1" s="79" t="s">
        <v>608</v>
      </c>
    </row>
    <row r="3" spans="1:7">
      <c r="A3" s="353" t="s">
        <v>606</v>
      </c>
      <c r="B3" s="353"/>
      <c r="C3" s="353"/>
      <c r="D3" s="353"/>
      <c r="E3" s="353"/>
      <c r="F3" s="353"/>
      <c r="G3" s="353"/>
    </row>
    <row r="4" spans="1:7">
      <c r="A4" s="353" t="s">
        <v>602</v>
      </c>
      <c r="B4" s="353"/>
      <c r="C4" s="353"/>
      <c r="D4" s="353"/>
      <c r="E4" s="353"/>
      <c r="F4" s="353"/>
      <c r="G4" s="353"/>
    </row>
    <row r="5" spans="1:7">
      <c r="A5" s="353" t="s">
        <v>603</v>
      </c>
      <c r="B5" s="353"/>
      <c r="C5" s="353"/>
      <c r="D5" s="353"/>
      <c r="E5" s="353"/>
      <c r="F5" s="353"/>
      <c r="G5" s="353"/>
    </row>
    <row r="6" spans="1:7">
      <c r="A6" s="215"/>
      <c r="B6" s="215"/>
      <c r="C6" s="215"/>
      <c r="D6" s="215"/>
      <c r="E6" s="215"/>
      <c r="F6" s="215"/>
      <c r="G6" s="215"/>
    </row>
    <row r="7" spans="1:7">
      <c r="A7" s="227"/>
      <c r="B7" s="221"/>
      <c r="C7" s="221"/>
      <c r="D7" s="221"/>
      <c r="E7" s="228"/>
      <c r="F7" s="221"/>
      <c r="G7" s="221"/>
    </row>
    <row r="8" spans="1:7">
      <c r="A8" s="71" t="s">
        <v>607</v>
      </c>
      <c r="E8" s="213">
        <v>5710</v>
      </c>
    </row>
    <row r="9" spans="1:7">
      <c r="A9" s="71" t="s">
        <v>419</v>
      </c>
      <c r="E9" s="213">
        <v>445730</v>
      </c>
    </row>
    <row r="10" spans="1:7">
      <c r="A10" s="71" t="s">
        <v>422</v>
      </c>
      <c r="E10" s="213">
        <v>15300</v>
      </c>
    </row>
    <row r="11" spans="1:7">
      <c r="A11" s="71" t="s">
        <v>737</v>
      </c>
      <c r="E11" s="213">
        <v>402694</v>
      </c>
    </row>
    <row r="12" spans="1:7" ht="21" thickBot="1">
      <c r="B12" s="215" t="s">
        <v>15</v>
      </c>
      <c r="E12" s="214">
        <f>SUM(E7:E11)</f>
        <v>869434</v>
      </c>
    </row>
    <row r="13" spans="1:7" ht="21" thickTop="1"/>
  </sheetData>
  <mergeCells count="3"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4"/>
  <sheetViews>
    <sheetView topLeftCell="A4" workbookViewId="0">
      <selection activeCell="F13" sqref="F13"/>
    </sheetView>
  </sheetViews>
  <sheetFormatPr defaultRowHeight="20.25"/>
  <cols>
    <col min="1" max="5" width="9" style="71"/>
    <col min="6" max="6" width="14" style="71" customWidth="1"/>
    <col min="7" max="16384" width="9" style="71"/>
  </cols>
  <sheetData>
    <row r="1" spans="1:8">
      <c r="H1" s="79" t="s">
        <v>736</v>
      </c>
    </row>
    <row r="3" spans="1:8">
      <c r="A3" s="353" t="s">
        <v>606</v>
      </c>
      <c r="B3" s="353"/>
      <c r="C3" s="353"/>
      <c r="D3" s="353"/>
      <c r="E3" s="353"/>
      <c r="F3" s="353"/>
      <c r="G3" s="353"/>
    </row>
    <row r="4" spans="1:8">
      <c r="A4" s="353" t="s">
        <v>602</v>
      </c>
      <c r="B4" s="353"/>
      <c r="C4" s="353"/>
      <c r="D4" s="353"/>
      <c r="E4" s="353"/>
      <c r="F4" s="353"/>
      <c r="G4" s="353"/>
    </row>
    <row r="5" spans="1:8">
      <c r="A5" s="353" t="s">
        <v>603</v>
      </c>
      <c r="B5" s="353"/>
      <c r="C5" s="353"/>
      <c r="D5" s="353"/>
      <c r="E5" s="353"/>
      <c r="F5" s="353"/>
      <c r="G5" s="353"/>
    </row>
    <row r="7" spans="1:8">
      <c r="A7" s="71" t="s">
        <v>738</v>
      </c>
      <c r="F7" s="213">
        <v>12431</v>
      </c>
    </row>
    <row r="8" spans="1:8">
      <c r="A8" s="71" t="s">
        <v>739</v>
      </c>
      <c r="F8" s="213">
        <v>93124</v>
      </c>
    </row>
    <row r="9" spans="1:8">
      <c r="A9" s="71" t="s">
        <v>740</v>
      </c>
      <c r="F9" s="213">
        <v>228303</v>
      </c>
    </row>
    <row r="10" spans="1:8">
      <c r="A10" s="71" t="s">
        <v>741</v>
      </c>
      <c r="F10" s="213">
        <v>35976</v>
      </c>
    </row>
    <row r="11" spans="1:8">
      <c r="A11" s="71" t="s">
        <v>742</v>
      </c>
      <c r="F11" s="213">
        <v>2860</v>
      </c>
    </row>
    <row r="12" spans="1:8">
      <c r="A12" s="71" t="s">
        <v>743</v>
      </c>
      <c r="F12" s="213">
        <v>30000</v>
      </c>
    </row>
    <row r="13" spans="1:8" ht="21" thickBot="1">
      <c r="C13" s="324" t="s">
        <v>15</v>
      </c>
      <c r="F13" s="325">
        <f>SUM(F7:F12)</f>
        <v>402694</v>
      </c>
    </row>
    <row r="14" spans="1:8" ht="21" thickTop="1">
      <c r="F14" s="213"/>
    </row>
  </sheetData>
  <mergeCells count="3"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14</vt:i4>
      </vt:variant>
    </vt:vector>
  </HeadingPairs>
  <TitlesOfParts>
    <vt:vector size="14" baseType="lpstr">
      <vt:lpstr>งบแสดงฐานะการเงิน</vt:lpstr>
      <vt:lpstr>งบทรัพย์สิน(1)</vt:lpstr>
      <vt:lpstr>งบทรัพย์สิน</vt:lpstr>
      <vt:lpstr>งบทรัพย์สิน59ใหม่</vt:lpstr>
      <vt:lpstr>เงินฝากธนาคาร(2)</vt:lpstr>
      <vt:lpstr>เงินรับฝาก(3)</vt:lpstr>
      <vt:lpstr>3.1</vt:lpstr>
      <vt:lpstr>3.2</vt:lpstr>
      <vt:lpstr>3.2.1</vt:lpstr>
      <vt:lpstr>รายจ่ายค้างจ่าย(4)</vt:lpstr>
      <vt:lpstr>งบเงินสะสม</vt:lpstr>
      <vt:lpstr>งบแสดงผลการดำเนินงาน</vt:lpstr>
      <vt:lpstr>ครุภัณฑ์ที่ดินสิ่งก่อฯ(แนบ1+2)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Corporate Edition</cp:lastModifiedBy>
  <cp:lastPrinted>2017-02-09T09:03:10Z</cp:lastPrinted>
  <dcterms:created xsi:type="dcterms:W3CDTF">2014-11-07T02:35:12Z</dcterms:created>
  <dcterms:modified xsi:type="dcterms:W3CDTF">2017-02-09T09:09:18Z</dcterms:modified>
</cp:coreProperties>
</file>